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cnsf1nl.sharepoint.com/sites/DoorlopendeLeerlijnenTC/Gedeelde documenten/General/Doorlopende leerlijn TC/12 Ondersteunende documenten/Te raadplegen documenten DLLTC/06_Financiële en operationele haalbaarheid/"/>
    </mc:Choice>
  </mc:AlternateContent>
  <xr:revisionPtr revIDLastSave="87" documentId="8_{E0D78969-DA8F-4124-A774-CF064A4AF127}" xr6:coauthVersionLast="47" xr6:coauthVersionMax="47" xr10:uidLastSave="{F04C2948-25C7-4E55-99FC-C119D376FFBB}"/>
  <bookViews>
    <workbookView xWindow="-110" yWindow="-110" windowWidth="19420" windowHeight="10420" activeTab="2" xr2:uid="{257CE0B2-CFBF-4D9D-ABB4-2DF65F2AB309}"/>
  </bookViews>
  <sheets>
    <sheet name="Toelichting" sheetId="9" r:id="rId1"/>
    <sheet name="Input businesscase" sheetId="6" r:id="rId2"/>
    <sheet name="businesscase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8" l="1"/>
  <c r="G31" i="8" s="1"/>
  <c r="E28" i="8"/>
  <c r="E27" i="8"/>
  <c r="C26" i="8"/>
  <c r="G26" i="8" s="1"/>
  <c r="C14" i="8"/>
  <c r="E55" i="8"/>
  <c r="E54" i="8"/>
  <c r="C54" i="8"/>
  <c r="G54" i="8" s="1"/>
  <c r="E53" i="8"/>
  <c r="C53" i="8"/>
  <c r="E52" i="8"/>
  <c r="C52" i="8"/>
  <c r="C36" i="8" s="1"/>
  <c r="E43" i="8"/>
  <c r="C43" i="8"/>
  <c r="E42" i="8"/>
  <c r="C42" i="8"/>
  <c r="G42" i="8" s="1"/>
  <c r="E41" i="8"/>
  <c r="C41" i="8"/>
  <c r="G41" i="8" s="1"/>
  <c r="E40" i="8"/>
  <c r="C40" i="8"/>
  <c r="E39" i="8"/>
  <c r="C39" i="8"/>
  <c r="E38" i="8"/>
  <c r="C38" i="8"/>
  <c r="G38" i="8" s="1"/>
  <c r="E37" i="8"/>
  <c r="E36" i="8"/>
  <c r="E31" i="8"/>
  <c r="C30" i="8"/>
  <c r="G30" i="8" s="1"/>
  <c r="C29" i="8"/>
  <c r="G29" i="8" s="1"/>
  <c r="C28" i="8"/>
  <c r="C27" i="8"/>
  <c r="G27" i="8" s="1"/>
  <c r="C25" i="8"/>
  <c r="G25" i="8" s="1"/>
  <c r="E24" i="8"/>
  <c r="C24" i="8"/>
  <c r="E23" i="8"/>
  <c r="C23" i="8"/>
  <c r="C19" i="8"/>
  <c r="C15" i="8"/>
  <c r="G15" i="8" s="1"/>
  <c r="E13" i="8"/>
  <c r="E14" i="8" s="1"/>
  <c r="C9" i="8"/>
  <c r="C5" i="8"/>
  <c r="G5" i="8" s="1"/>
  <c r="C4" i="8"/>
  <c r="E3" i="8"/>
  <c r="E4" i="8" s="1"/>
  <c r="B1" i="8"/>
  <c r="C13" i="8"/>
  <c r="C3" i="8"/>
  <c r="G40" i="8" l="1"/>
  <c r="G28" i="8"/>
  <c r="G39" i="8"/>
  <c r="G13" i="8"/>
  <c r="G14" i="8"/>
  <c r="G3" i="8"/>
  <c r="G23" i="8"/>
  <c r="G24" i="8"/>
  <c r="G43" i="8"/>
  <c r="G52" i="8"/>
  <c r="G53" i="8"/>
  <c r="G4" i="8"/>
  <c r="C55" i="8"/>
  <c r="G55" i="8" s="1"/>
  <c r="C37" i="8"/>
  <c r="G36" i="8" s="1"/>
  <c r="G17" i="8" l="1"/>
  <c r="E19" i="8" s="1"/>
  <c r="G19" i="8" s="1"/>
  <c r="G33" i="8"/>
  <c r="G7" i="8"/>
  <c r="E9" i="8" s="1"/>
  <c r="G9" i="8" s="1"/>
  <c r="G44" i="8"/>
  <c r="G56" i="8"/>
  <c r="G46" i="8" l="1"/>
  <c r="G48" i="8" s="1"/>
  <c r="G49" i="8" s="1"/>
  <c r="F57" i="8" s="1"/>
</calcChain>
</file>

<file path=xl/sharedStrings.xml><?xml version="1.0" encoding="utf-8"?>
<sst xmlns="http://schemas.openxmlformats.org/spreadsheetml/2006/main" count="277" uniqueCount="194">
  <si>
    <t>Totaal</t>
  </si>
  <si>
    <t>Uren/KM's</t>
  </si>
  <si>
    <t>Overige kosten</t>
  </si>
  <si>
    <t>Uren/aantal</t>
  </si>
  <si>
    <t>Totale overige kosten</t>
  </si>
  <si>
    <t>Risicomarge</t>
  </si>
  <si>
    <t>Totale kosten (incl. BTW)</t>
  </si>
  <si>
    <t># uur voorbereiding docent per sessie</t>
  </si>
  <si>
    <t>Baten</t>
  </si>
  <si>
    <t>Rijksbekostiging studenten</t>
  </si>
  <si>
    <t>Totale baten</t>
  </si>
  <si>
    <t>Docenteninzet -1</t>
  </si>
  <si>
    <t>PvB</t>
  </si>
  <si>
    <t>Resultaat</t>
  </si>
  <si>
    <t>#studenten</t>
  </si>
  <si>
    <t>Uurtarief/ kosten</t>
  </si>
  <si>
    <t>Docenteninzet -2</t>
  </si>
  <si>
    <t>Stagebegeleiding + afname PvB + coordinatie</t>
  </si>
  <si>
    <t>Uren coordinatie</t>
  </si>
  <si>
    <t>Totale kosten opleiding</t>
  </si>
  <si>
    <t>Aantal</t>
  </si>
  <si>
    <t>Rubrieken</t>
  </si>
  <si>
    <t>Invulformulier businesscase gezamenlijke opleiding TC</t>
  </si>
  <si>
    <t>Naam Opleiding</t>
  </si>
  <si>
    <t># uur uitvoering docent per sessie</t>
  </si>
  <si>
    <t>Afdracht aan opleidingspartner</t>
  </si>
  <si>
    <t>Afname PvB Opleidingspartner 1</t>
  </si>
  <si>
    <t>Afname PvB Opleidingspartner 2</t>
  </si>
  <si>
    <t>Tarief</t>
  </si>
  <si>
    <t>Uren kwaliteitszorg Opleidingspartner 1</t>
  </si>
  <si>
    <t>Uren kwaliteitszorg Opleidingspartner 2</t>
  </si>
  <si>
    <t>Vergoeding docent-1 per sessie</t>
  </si>
  <si>
    <t>(Uur)tarief</t>
  </si>
  <si>
    <t>Aantal deelnemers</t>
  </si>
  <si>
    <t>Aantal studenten</t>
  </si>
  <si>
    <t>Uren/ KM's</t>
  </si>
  <si>
    <t>Brongegevens Opleiding</t>
  </si>
  <si>
    <t>Cursusgeld deelnemers</t>
  </si>
  <si>
    <t>Eigen bijdrage studenten (excl. PvB)</t>
  </si>
  <si>
    <t>Kosten PvB per student/ deelnemer</t>
  </si>
  <si>
    <t>Rijksbekostiging per student/ uur</t>
  </si>
  <si>
    <t>Tarief afdracht per student</t>
  </si>
  <si>
    <t>Tarief afdracht per deelnemer</t>
  </si>
  <si>
    <t>#deelnemers</t>
  </si>
  <si>
    <t>gem. # km retour workshop-begeleiding</t>
  </si>
  <si>
    <t>Vergoeding docent-2 per sessie</t>
  </si>
  <si>
    <t>Aantal uren uitvoering docent-1 per sessie</t>
  </si>
  <si>
    <t>Aantal sessies docent-2</t>
  </si>
  <si>
    <t>Aantal sessies docent-1</t>
  </si>
  <si>
    <t>Aantal uren uitvoering docent-2 per sessie</t>
  </si>
  <si>
    <t>Kosten docenten (voorbereiding + uitvoering + reiskosten)</t>
  </si>
  <si>
    <t>Aantal uren voorbereiding docent-1 per sessie</t>
  </si>
  <si>
    <t>Aantal uren voorbereiding docent-2 per sessie</t>
  </si>
  <si>
    <t>Aantal km's retour per sessie</t>
  </si>
  <si>
    <t>Uurtarief docent-1 (excl. BTW)</t>
  </si>
  <si>
    <t>Uurtarief docent-2 (excl. BTW)</t>
  </si>
  <si>
    <t>aantal uren stagebegleiding docent-1</t>
  </si>
  <si>
    <t>aantal uren stagebegleiding docent-2</t>
  </si>
  <si>
    <t>Aantal uren afname PvB Opleidingspartner 1</t>
  </si>
  <si>
    <t>Aantal uren Afname PvB Opleidingspartner 2</t>
  </si>
  <si>
    <t>Aantal stagebezoeken docent-1</t>
  </si>
  <si>
    <t>Aantal stagebezoeken docent-2</t>
  </si>
  <si>
    <t>Uurtarief stagebeleiding docent-1</t>
  </si>
  <si>
    <t>Uurtarief stagebeleiding docent-2</t>
  </si>
  <si>
    <t>Reiskostenvergoeding stagebezoeken Opleidingspartner 1</t>
  </si>
  <si>
    <t>Reiskostenvergoeding stagebezoeken Opleidingspartner 2</t>
  </si>
  <si>
    <t>Totale kosten stagebegeleiding, afname PvB, coordinatie</t>
  </si>
  <si>
    <t>Reiskostenvergoeding PvB Opleidingspartner 1</t>
  </si>
  <si>
    <t>Reiskostebvergoeding PvB Opleidingspartner 2</t>
  </si>
  <si>
    <t>Aantal sessies PvB docent-1</t>
  </si>
  <si>
    <t>Aantal sessies PvB docent-2</t>
  </si>
  <si>
    <t>Uurtarief coordinatie</t>
  </si>
  <si>
    <t>Uurtarief kwaliteitszorg Opleidingspartner 1</t>
  </si>
  <si>
    <t>Uurtarief kwaliteitszorg Opleidingspartner 2</t>
  </si>
  <si>
    <t>Uurtarief deskundigheidsbevordering Opleidingspartner 1</t>
  </si>
  <si>
    <t>Uurtarief deskundigheidsbevordering Opleidingspartner 2</t>
  </si>
  <si>
    <t>Uurtarief opleidingsontwikkeling Opleidingspartner 1</t>
  </si>
  <si>
    <t>Uurtarief opleidingsontwikkeling Opleidingspartner 2</t>
  </si>
  <si>
    <t>Uren deskundigheidsbevordering Opleidingspartner 1</t>
  </si>
  <si>
    <t>Uren deskundigheidsbevordering Opleidingspartner 2</t>
  </si>
  <si>
    <t>Uren opleidingsontwikkeling Opleidingspartner 1</t>
  </si>
  <si>
    <t>Uren opleidingsontwikkeling Opleidingspartner 2</t>
  </si>
  <si>
    <t>Aantal km's retour per stagebezoek docent-1 (gemiddeld)</t>
  </si>
  <si>
    <t>Aantal km's retour per stagebezoek docent-2 (gemiddeld)</t>
  </si>
  <si>
    <t>Contacttijd studenten</t>
  </si>
  <si>
    <t>Contacttijd deelnemers</t>
  </si>
  <si>
    <t>Stageuren deelnemers</t>
  </si>
  <si>
    <t>Begeleide onderwijstijd: contacttijd en stageuren</t>
  </si>
  <si>
    <t>Totale kosten Docentinzet-1 (aantal sessies)</t>
  </si>
  <si>
    <t>Totale kosten Docentinzet-2 (aantal sessies)</t>
  </si>
  <si>
    <t>Stagebegeleiding Docent-1</t>
  </si>
  <si>
    <t>Stagebegeleiding Docent-2</t>
  </si>
  <si>
    <t>Stage-uren studenten</t>
  </si>
  <si>
    <t>&lt;NAAM Opleiding&gt;</t>
  </si>
  <si>
    <t>&lt;AANTAL deelnemers&gt;</t>
  </si>
  <si>
    <t>&lt;AANTAL studenten&gt;</t>
  </si>
  <si>
    <t>Vul het aantal deelnemende externe cursisten in</t>
  </si>
  <si>
    <t>Vul het aantal deelnemende studenten in</t>
  </si>
  <si>
    <t>&lt;CURSUSGELD deelnemers&gt;</t>
  </si>
  <si>
    <t>Opleidingskosten voor externe cursisten</t>
  </si>
  <si>
    <t>KOSTEN Proeve van Bekwaamheid</t>
  </si>
  <si>
    <t>Kosten voor de student/ externe cursisten voor examinering</t>
  </si>
  <si>
    <t>De eigen bijdrage van de student, exclusief de eventuele kosten voor examinering</t>
  </si>
  <si>
    <t>Vul hier de naam van de opleiding in; bv Pupillentrainer KNVB</t>
  </si>
  <si>
    <t xml:space="preserve">&lt;EIGEN BIJDRAGE  per student&gt; </t>
  </si>
  <si>
    <t>Rijksbekostiging per student per uur. Uitgaande van 1000 uren contacttijd incl. stage-uren. Afhankelijk van allocatiemodel: € 4000-5000 per student/ 1000 uur</t>
  </si>
  <si>
    <t>&lt; € 4,00 - € 5,00 per student/ uur&gt;</t>
  </si>
  <si>
    <t>&lt;AFDRACHT aan sportbond per student&gt;</t>
  </si>
  <si>
    <t>&lt;AFDRACHT aan sportbond per deelnemer&gt;</t>
  </si>
  <si>
    <t>Kosten voor de afdracht aan de sportbond per student</t>
  </si>
  <si>
    <t>Kosten voor de afdracht aan de sportbond per externe cursist</t>
  </si>
  <si>
    <t>&lt;AANTAL voorbereidingsuren docent-1 per sessie&gt;</t>
  </si>
  <si>
    <t>In het rekenmodel wordt een factor voor voor-en nazorg van 1,53 gehanteerd. Per mbo opleiding kan deze verschillen. De minimale factor conform CAO is 1,4.</t>
  </si>
  <si>
    <t>&lt;AANTAL uitvoeringsuren docent-1 per sessie&gt;</t>
  </si>
  <si>
    <t>&lt;AANTAL sessies/ bijeenkomsten&gt;</t>
  </si>
  <si>
    <t>Het aantal docenturen (=contacttijd) per sessie/ bijeenkomst. Reisuren zijn hier niet in meegenomen.</t>
  </si>
  <si>
    <t>De werkelijke loonkosten voor een docent LC per uur (inclusief 25% overhead). Voor docent LB wordt € 50 gehanteerd. Integrale kostprijsberekeningen liggen hoger</t>
  </si>
  <si>
    <t>&lt;UURTARIEF Docent LC&gt;</t>
  </si>
  <si>
    <t>&lt;AANTAL voorbereidingsuren docent-2 per sessie&gt;</t>
  </si>
  <si>
    <t>&lt;AANTAL uitvoeringsuren docent-2 per sessie&gt;</t>
  </si>
  <si>
    <t>&lt;TOTAALAANTAL uren stagebeleiding docent-1&gt;</t>
  </si>
  <si>
    <t>&lt;TOTAALAANTAL uren stagebeleiding docent-2&gt;</t>
  </si>
  <si>
    <t>&lt;TOTAALAANTAL stagebezoeken docent-1&gt;</t>
  </si>
  <si>
    <t>&lt;TOTAALAANTAL stagebezoeken docent-2&gt;</t>
  </si>
  <si>
    <t>&lt;Gemiddeld AANTAL gereden kilometers per stagebezoek&gt;</t>
  </si>
  <si>
    <t>&lt;UURTARIEF stagebegeleiding docent-1 (LC)&gt;</t>
  </si>
  <si>
    <t>&lt;UURTARIEF stagebegeleiding docent-2 (LC)&gt;</t>
  </si>
  <si>
    <t>Uurtarief afname PvB Opleidingspartner 1</t>
  </si>
  <si>
    <t>Uurtarief afname PvB Opleidingspartner 2</t>
  </si>
  <si>
    <t>Gem. # km retour PvB Opleidingspartner 1</t>
  </si>
  <si>
    <t>Gem. # km retour PvB Opleidingspartner 2</t>
  </si>
  <si>
    <t>&lt;TOTAALAANTAL docenturen afname PvB Opleidingspartner 1&gt;</t>
  </si>
  <si>
    <t>&lt;TOTAALAANTAL docenturen afname PvB Opleidingspartner 2&gt;</t>
  </si>
  <si>
    <t>Gemiddeld aantal km retour PvB Opleidingspartner 1</t>
  </si>
  <si>
    <t>Gemiddeld aantal km retour PvB Opleidingspartner 2</t>
  </si>
  <si>
    <t>&lt;Gemiddeld AANTAL gereden kilometers per PvB Opleidingspartner 1&gt;</t>
  </si>
  <si>
    <t>&lt;Gemiddeld AANTAL gereden kilometers per PvB Opleidingspartner 2&gt;</t>
  </si>
  <si>
    <t>Het aantal sessies/ bijeenkomsten docent-1</t>
  </si>
  <si>
    <t>Het aantal sessies/ bijeenkomsten docent-2</t>
  </si>
  <si>
    <t>&lt;AANTAL sessiies voor de afname van de PvB's Opleidingspartner 1&gt;</t>
  </si>
  <si>
    <t>Aantal sessies PvB Opleidingspartner 1</t>
  </si>
  <si>
    <t>Aantal sessies PvB Opleidingspartner 2</t>
  </si>
  <si>
    <t>&lt;AANTAL sessiies voor de afname van de PvB's Opleidingspartner 2&gt;</t>
  </si>
  <si>
    <t>&lt;AANTAL uren coordinatie onderwijsinstelling - sportbond&gt;</t>
  </si>
  <si>
    <t>&lt;UURTARIEF coordinatie Opleidingspartner&gt;</t>
  </si>
  <si>
    <t>Het totaalaantal stagebegeleidingsuren van docent-1</t>
  </si>
  <si>
    <t>Het totaalaantal stagebegeleidingsuren van docent-2</t>
  </si>
  <si>
    <t>Het totaalaantal stagebezoeken uitgevoerd door docent-1</t>
  </si>
  <si>
    <t>Het totaalaantal stagebezoeken uitgevoerd door docent-2</t>
  </si>
  <si>
    <t>Schatting van het gemiddeld aantal gereden kilometers per stagebezoek door docent-1</t>
  </si>
  <si>
    <t>Aantal km's retour per sessie docent-1</t>
  </si>
  <si>
    <t>Aantal km's retour per sessie docent-2</t>
  </si>
  <si>
    <t>&lt;Gemiddeld AANTAL gereden kilometers per sessie docent-2&gt;</t>
  </si>
  <si>
    <t>&lt;Gemiddeld AANTAL gereden kilometers per sessie docent-1&gt;</t>
  </si>
  <si>
    <t>Schatting van het gemiddeld aantal gereden kilometers per sessie/ bijeenkomst door docent-2</t>
  </si>
  <si>
    <t>Schatting van het gemiddeld aantal gereden kilometers per sessie/ bijeenkomst door docent-1</t>
  </si>
  <si>
    <t>Schatting van het gemiddeld aantal gereden kilometers per stagebezoek door docent-2</t>
  </si>
  <si>
    <t>Schatting van het gemiddeld aantal gereden kilometers per bijeenkomst voor examinering door Opleidingspartner 2</t>
  </si>
  <si>
    <t>Schatting van het gemiddeld aantal gereden kilometers per bijeenkomst voor examinering door Opleidingspartner 1</t>
  </si>
  <si>
    <t>De totale docenturen, die nodig zijn voor de afname van de examinering van Opleidingspartner 2</t>
  </si>
  <si>
    <t>De totale docenturen, die nodig zijn voor de afname van de examinering van Opleidingspartner 1</t>
  </si>
  <si>
    <t>Het aantal bijeenkomsten voor examinering die aanwezigheid vragen van Opleidingspartner 1</t>
  </si>
  <si>
    <t>Het aantal bijeenkomsten voor examinering die aanwezigheid vragen van Opleidingspartner 2</t>
  </si>
  <si>
    <t>Het totaalaantal uren coordinatie onderwijsinstelling - sportbonden</t>
  </si>
  <si>
    <t>Het uurtarief voor coordinatie</t>
  </si>
  <si>
    <t>Het totaalaantal uren, die worden besteed aan kwaliteitszorg door Opleidingspartner 1</t>
  </si>
  <si>
    <t>Het totaalaantal uren, die worden besteed aan kwaliteitszorg door Opleidingspartner 2</t>
  </si>
  <si>
    <t>Het uurtarief voor de kwaliteitszorgmedewerker Opleidingspartner 1</t>
  </si>
  <si>
    <t>Het uurtarief voor de kwaliteitszorgmedewerker Opleidingspartner 2</t>
  </si>
  <si>
    <t>&lt;UURTARIEF kwaliteitszorgmedewerker Opleidingspartner 1&gt;</t>
  </si>
  <si>
    <t>&lt;UURTARIEF kwaliteitszorgmedewerker Opleidingspartner 2&gt;</t>
  </si>
  <si>
    <t>&lt;TOTAALAANTAL uren kwaliteitszorg Opleidingspartner 1&gt;</t>
  </si>
  <si>
    <t>&lt;TOTAALAANTAL uren kwaliteitszorg Opleidingspartner 2&gt;</t>
  </si>
  <si>
    <t>&lt;TOTAALAANTAL uren deskundigheidsbevordering Opleidingspartner 1&gt;</t>
  </si>
  <si>
    <t>&lt;TOTAALAANTAL uren deskundigheidsbevordering Opleidingspartner 2&gt;</t>
  </si>
  <si>
    <t>Het totaalaantal uren, die worden besteed aan deskundigheidsbevordering door Opleidingspartner 1</t>
  </si>
  <si>
    <t>Het totaalaantal uren, die worden besteed aan deskundigheidsbevordering door Opleidingspartner 2</t>
  </si>
  <si>
    <t>&lt;UURTARIEF deskundigheidsbevordering Opleidingspartner 1&gt;</t>
  </si>
  <si>
    <t>&lt;UURTARIEF deskundigheidsbevordering Opleidingspartner 2&gt;</t>
  </si>
  <si>
    <t>&lt;TOTAALAANTAL uren opleidingsontwikkeling Opleidingspartner 1&gt;</t>
  </si>
  <si>
    <t>&lt;TOTAALAANTAL uren opleidingsontwikkeling Opleidingspartner 2&gt;</t>
  </si>
  <si>
    <t>&lt;UURTARIEFopleidingsontwikkeling Opleidingspartner 1&gt;</t>
  </si>
  <si>
    <t>&lt;UURTARIEFopleidingsontwikkeling Opleidingspartner 2&gt;</t>
  </si>
  <si>
    <t>De totale docenturen, die worden besteed aan opleidingsontwikkeling door Opleidingspartner 1</t>
  </si>
  <si>
    <t>De totale docenturen, die worden besteed aan opleidingsontwikkeling door Opleidingspartner 2</t>
  </si>
  <si>
    <t>&lt;TOTAALAANTAL uren contacttijd voor studenten&gt;</t>
  </si>
  <si>
    <t>&lt;TOTAALAANTAL uren contacttijd voor externe cursisten&gt;</t>
  </si>
  <si>
    <t>&lt;TOTAALAANTAL stage-uren van studenten&gt;</t>
  </si>
  <si>
    <t>&lt;TOTAALAANTAL stage-uren van externe cursisten&gt;</t>
  </si>
  <si>
    <t>Het totaalaantal uren lestijd van studenten onder begeleiding van een docent</t>
  </si>
  <si>
    <t>Het totaalaantal uren lestijd van externe cursisten onder begeleiding van een docent</t>
  </si>
  <si>
    <t>Het totaalaantal stage-uren dat een student loopt</t>
  </si>
  <si>
    <t>Het totaalaantal stage-uren dat een externe cursist loopt</t>
  </si>
  <si>
    <t>In het rekenmodel wordt een factor voor voor-en nazorg van 1,53 gehanteerd. Per opleidingspartner kan deze verschillen. De minimale factor conform CAO mbo-onderwijs is 1,4.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</si>
</sst>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 &quot;€&quot;\ * #,##0_ ;_ &quot;€&quot;\ * \-#,##0_ ;_ &quot;€&quot;\ * &quot;-&quot;??_ ;_ @_ "/>
    <numFmt numFmtId="166" formatCode="_([$€-2]\ * #,##0.00_);_([$€-2]\ * \(#,##0.00\);_([$€-2]\ * &quot;-&quot;??_);_(@_)"/>
    <numFmt numFmtId="167" formatCode="_ [$€-413]\ * #,##0.00_ ;_ [$€-413]\ * \-#,##0.00_ ;_ [$€-413]\ * &quot;-&quot;??_ ;_ @_ "/>
  </numFmts>
  <fonts count="2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Segoe UI"/>
      <family val="2"/>
    </font>
    <font>
      <sz val="10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Segoe UI"/>
      <family val="2"/>
    </font>
    <font>
      <sz val="10"/>
      <color rgb="FFC00000"/>
      <name val="Segoe UI"/>
      <family val="2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Segoe UI"/>
      <family val="2"/>
    </font>
    <font>
      <sz val="10"/>
      <color rgb="FFFFFFFF"/>
      <name val="Segoe UI"/>
      <family val="2"/>
    </font>
    <font>
      <sz val="11"/>
      <color theme="1"/>
      <name val="Calibri"/>
      <family val="2"/>
      <scheme val="minor"/>
    </font>
    <font>
      <b/>
      <sz val="10"/>
      <name val="Segoe UI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26B0A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indexed="64"/>
      </patternFill>
    </fill>
    <fill>
      <patternFill patternType="solid">
        <fgColor rgb="FFE36B09"/>
        <bgColor rgb="FF000000"/>
      </patternFill>
    </fill>
    <fill>
      <patternFill patternType="solid">
        <fgColor rgb="FFE36B0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10">
    <xf numFmtId="0" fontId="0" fillId="0" borderId="0" xfId="0"/>
    <xf numFmtId="0" fontId="1" fillId="2" borderId="1" xfId="0" applyFont="1" applyFill="1" applyBorder="1"/>
    <xf numFmtId="0" fontId="3" fillId="4" borderId="5" xfId="0" applyFont="1" applyFill="1" applyBorder="1"/>
    <xf numFmtId="0" fontId="3" fillId="5" borderId="5" xfId="0" applyFont="1" applyFill="1" applyBorder="1"/>
    <xf numFmtId="0" fontId="5" fillId="6" borderId="5" xfId="0" applyFont="1" applyFill="1" applyBorder="1"/>
    <xf numFmtId="0" fontId="5" fillId="4" borderId="5" xfId="0" applyFont="1" applyFill="1" applyBorder="1"/>
    <xf numFmtId="0" fontId="5" fillId="6" borderId="3" xfId="0" applyFont="1" applyFill="1" applyBorder="1"/>
    <xf numFmtId="0" fontId="8" fillId="6" borderId="4" xfId="0" applyFont="1" applyFill="1" applyBorder="1" applyAlignment="1">
      <alignment horizontal="center"/>
    </xf>
    <xf numFmtId="8" fontId="5" fillId="6" borderId="4" xfId="0" applyNumberFormat="1" applyFont="1" applyFill="1" applyBorder="1"/>
    <xf numFmtId="0" fontId="3" fillId="6" borderId="4" xfId="0" applyFont="1" applyFill="1" applyBorder="1"/>
    <xf numFmtId="8" fontId="6" fillId="6" borderId="4" xfId="0" applyNumberFormat="1" applyFont="1" applyFill="1" applyBorder="1" applyAlignment="1">
      <alignment horizontal="center"/>
    </xf>
    <xf numFmtId="0" fontId="4" fillId="5" borderId="3" xfId="0" applyFont="1" applyFill="1" applyBorder="1"/>
    <xf numFmtId="0" fontId="3" fillId="5" borderId="6" xfId="0" applyFont="1" applyFill="1" applyBorder="1" applyAlignment="1">
      <alignment horizontal="center"/>
    </xf>
    <xf numFmtId="0" fontId="5" fillId="7" borderId="5" xfId="0" applyFont="1" applyFill="1" applyBorder="1"/>
    <xf numFmtId="9" fontId="3" fillId="4" borderId="4" xfId="0" applyNumberFormat="1" applyFont="1" applyFill="1" applyBorder="1" applyAlignment="1">
      <alignment horizontal="center"/>
    </xf>
    <xf numFmtId="8" fontId="10" fillId="4" borderId="4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1" fillId="2" borderId="12" xfId="0" applyFont="1" applyFill="1" applyBorder="1" applyAlignment="1">
      <alignment horizontal="right"/>
    </xf>
    <xf numFmtId="0" fontId="3" fillId="4" borderId="4" xfId="0" applyFont="1" applyFill="1" applyBorder="1"/>
    <xf numFmtId="0" fontId="3" fillId="7" borderId="12" xfId="0" applyFont="1" applyFill="1" applyBorder="1"/>
    <xf numFmtId="0" fontId="3" fillId="9" borderId="11" xfId="0" applyFont="1" applyFill="1" applyBorder="1" applyAlignment="1"/>
    <xf numFmtId="44" fontId="3" fillId="7" borderId="11" xfId="1" applyFont="1" applyFill="1" applyBorder="1" applyAlignment="1"/>
    <xf numFmtId="164" fontId="3" fillId="7" borderId="11" xfId="0" applyNumberFormat="1" applyFont="1" applyFill="1" applyBorder="1" applyAlignment="1"/>
    <xf numFmtId="0" fontId="13" fillId="9" borderId="12" xfId="0" applyFont="1" applyFill="1" applyBorder="1"/>
    <xf numFmtId="0" fontId="13" fillId="6" borderId="5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/>
    <xf numFmtId="8" fontId="17" fillId="4" borderId="0" xfId="0" applyNumberFormat="1" applyFont="1" applyFill="1" applyBorder="1" applyAlignment="1">
      <alignment horizontal="center"/>
    </xf>
    <xf numFmtId="8" fontId="3" fillId="4" borderId="0" xfId="0" applyNumberFormat="1" applyFont="1" applyFill="1" applyBorder="1" applyAlignment="1">
      <alignment horizontal="center"/>
    </xf>
    <xf numFmtId="0" fontId="3" fillId="4" borderId="17" xfId="0" applyFont="1" applyFill="1" applyBorder="1"/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8" fontId="17" fillId="5" borderId="0" xfId="0" applyNumberFormat="1" applyFont="1" applyFill="1" applyBorder="1" applyAlignment="1">
      <alignment horizontal="center"/>
    </xf>
    <xf numFmtId="8" fontId="3" fillId="5" borderId="0" xfId="0" applyNumberFormat="1" applyFont="1" applyFill="1" applyBorder="1" applyAlignment="1">
      <alignment horizontal="center"/>
    </xf>
    <xf numFmtId="0" fontId="3" fillId="5" borderId="17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16" xfId="0" applyFont="1" applyFill="1" applyBorder="1"/>
    <xf numFmtId="8" fontId="6" fillId="6" borderId="0" xfId="0" applyNumberFormat="1" applyFont="1" applyFill="1" applyBorder="1" applyAlignment="1">
      <alignment horizontal="center"/>
    </xf>
    <xf numFmtId="0" fontId="7" fillId="6" borderId="17" xfId="0" applyFont="1" applyFill="1" applyBorder="1"/>
    <xf numFmtId="0" fontId="6" fillId="4" borderId="5" xfId="0" applyFont="1" applyFill="1" applyBorder="1"/>
    <xf numFmtId="0" fontId="8" fillId="4" borderId="0" xfId="0" applyFont="1" applyFill="1" applyBorder="1" applyAlignment="1">
      <alignment horizontal="center"/>
    </xf>
    <xf numFmtId="8" fontId="3" fillId="4" borderId="0" xfId="0" applyNumberFormat="1" applyFont="1" applyFill="1" applyBorder="1"/>
    <xf numFmtId="0" fontId="3" fillId="6" borderId="3" xfId="0" applyFont="1" applyFill="1" applyBorder="1"/>
    <xf numFmtId="0" fontId="3" fillId="6" borderId="16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8" fontId="4" fillId="4" borderId="0" xfId="0" applyNumberFormat="1" applyFont="1" applyFill="1" applyBorder="1" applyAlignment="1">
      <alignment horizontal="center"/>
    </xf>
    <xf numFmtId="8" fontId="3" fillId="8" borderId="0" xfId="0" applyNumberFormat="1" applyFont="1" applyFill="1" applyBorder="1" applyAlignment="1">
      <alignment horizontal="center"/>
    </xf>
    <xf numFmtId="0" fontId="3" fillId="7" borderId="19" xfId="0" applyFont="1" applyFill="1" applyBorder="1"/>
    <xf numFmtId="0" fontId="16" fillId="4" borderId="0" xfId="0" applyFont="1" applyFill="1" applyBorder="1"/>
    <xf numFmtId="0" fontId="3" fillId="7" borderId="17" xfId="0" applyFont="1" applyFill="1" applyBorder="1"/>
    <xf numFmtId="0" fontId="3" fillId="4" borderId="16" xfId="0" applyFont="1" applyFill="1" applyBorder="1"/>
    <xf numFmtId="0" fontId="3" fillId="7" borderId="21" xfId="0" applyFont="1" applyFill="1" applyBorder="1"/>
    <xf numFmtId="0" fontId="3" fillId="9" borderId="12" xfId="0" applyFont="1" applyFill="1" applyBorder="1" applyAlignment="1"/>
    <xf numFmtId="0" fontId="3" fillId="9" borderId="22" xfId="0" applyFont="1" applyFill="1" applyBorder="1"/>
    <xf numFmtId="0" fontId="3" fillId="7" borderId="12" xfId="0" applyFont="1" applyFill="1" applyBorder="1" applyAlignment="1"/>
    <xf numFmtId="0" fontId="3" fillId="7" borderId="22" xfId="0" applyFont="1" applyFill="1" applyBorder="1"/>
    <xf numFmtId="0" fontId="11" fillId="2" borderId="22" xfId="0" applyFont="1" applyFill="1" applyBorder="1"/>
    <xf numFmtId="0" fontId="0" fillId="4" borderId="0" xfId="0" applyFont="1" applyFill="1" applyBorder="1" applyAlignment="1">
      <alignment horizontal="center"/>
    </xf>
    <xf numFmtId="8" fontId="0" fillId="4" borderId="0" xfId="0" applyNumberFormat="1" applyFont="1" applyFill="1" applyBorder="1" applyAlignment="1">
      <alignment horizontal="center"/>
    </xf>
    <xf numFmtId="165" fontId="3" fillId="0" borderId="11" xfId="1" applyNumberFormat="1" applyFont="1" applyFill="1" applyBorder="1" applyAlignment="1"/>
    <xf numFmtId="0" fontId="3" fillId="12" borderId="6" xfId="0" applyFont="1" applyFill="1" applyBorder="1" applyAlignment="1">
      <alignment horizontal="center"/>
    </xf>
    <xf numFmtId="8" fontId="4" fillId="5" borderId="0" xfId="0" applyNumberFormat="1" applyFont="1" applyFill="1" applyBorder="1" applyAlignment="1">
      <alignment horizontal="center"/>
    </xf>
    <xf numFmtId="8" fontId="3" fillId="11" borderId="0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5" fillId="6" borderId="4" xfId="0" applyFont="1" applyFill="1" applyBorder="1"/>
    <xf numFmtId="0" fontId="3" fillId="5" borderId="4" xfId="0" applyFont="1" applyFill="1" applyBorder="1"/>
    <xf numFmtId="0" fontId="0" fillId="13" borderId="23" xfId="0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11" fillId="0" borderId="12" xfId="0" applyFont="1" applyFill="1" applyBorder="1"/>
    <xf numFmtId="0" fontId="0" fillId="10" borderId="9" xfId="0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4" fillId="4" borderId="24" xfId="0" applyFont="1" applyFill="1" applyBorder="1"/>
    <xf numFmtId="0" fontId="5" fillId="5" borderId="25" xfId="0" applyFont="1" applyFill="1" applyBorder="1"/>
    <xf numFmtId="0" fontId="4" fillId="4" borderId="25" xfId="0" applyFont="1" applyFill="1" applyBorder="1"/>
    <xf numFmtId="0" fontId="0" fillId="11" borderId="25" xfId="0" applyFill="1" applyBorder="1"/>
    <xf numFmtId="0" fontId="0" fillId="8" borderId="25" xfId="0" applyFill="1" applyBorder="1"/>
    <xf numFmtId="0" fontId="5" fillId="6" borderId="25" xfId="0" applyFont="1" applyFill="1" applyBorder="1"/>
    <xf numFmtId="0" fontId="5" fillId="7" borderId="26" xfId="0" applyFont="1" applyFill="1" applyBorder="1"/>
    <xf numFmtId="0" fontId="5" fillId="6" borderId="27" xfId="0" applyFont="1" applyFill="1" applyBorder="1"/>
    <xf numFmtId="0" fontId="0" fillId="10" borderId="11" xfId="0" applyFill="1" applyBorder="1"/>
    <xf numFmtId="164" fontId="13" fillId="9" borderId="11" xfId="0" applyNumberFormat="1" applyFont="1" applyFill="1" applyBorder="1" applyAlignment="1"/>
    <xf numFmtId="8" fontId="18" fillId="4" borderId="6" xfId="0" applyNumberFormat="1" applyFont="1" applyFill="1" applyBorder="1" applyAlignment="1">
      <alignment horizontal="center"/>
    </xf>
    <xf numFmtId="0" fontId="0" fillId="11" borderId="0" xfId="0" applyFill="1" applyBorder="1"/>
    <xf numFmtId="0" fontId="2" fillId="3" borderId="28" xfId="0" applyFont="1" applyFill="1" applyBorder="1"/>
    <xf numFmtId="0" fontId="3" fillId="4" borderId="25" xfId="0" applyFont="1" applyFill="1" applyBorder="1"/>
    <xf numFmtId="0" fontId="3" fillId="5" borderId="25" xfId="0" applyFont="1" applyFill="1" applyBorder="1"/>
    <xf numFmtId="0" fontId="4" fillId="12" borderId="27" xfId="0" applyFont="1" applyFill="1" applyBorder="1"/>
    <xf numFmtId="0" fontId="3" fillId="3" borderId="29" xfId="0" applyFont="1" applyFill="1" applyBorder="1"/>
    <xf numFmtId="0" fontId="2" fillId="3" borderId="30" xfId="0" applyFont="1" applyFill="1" applyBorder="1" applyAlignment="1">
      <alignment horizontal="center"/>
    </xf>
    <xf numFmtId="0" fontId="2" fillId="3" borderId="30" xfId="0" applyFont="1" applyFill="1" applyBorder="1"/>
    <xf numFmtId="0" fontId="3" fillId="3" borderId="31" xfId="0" applyFont="1" applyFill="1" applyBorder="1"/>
    <xf numFmtId="0" fontId="0" fillId="11" borderId="17" xfId="0" applyFill="1" applyBorder="1"/>
    <xf numFmtId="0" fontId="3" fillId="12" borderId="9" xfId="0" applyFont="1" applyFill="1" applyBorder="1"/>
    <xf numFmtId="0" fontId="3" fillId="12" borderId="22" xfId="0" applyFont="1" applyFill="1" applyBorder="1"/>
    <xf numFmtId="0" fontId="0" fillId="8" borderId="0" xfId="0" applyFill="1" applyBorder="1"/>
    <xf numFmtId="0" fontId="0" fillId="8" borderId="17" xfId="0" applyFill="1" applyBorder="1"/>
    <xf numFmtId="0" fontId="0" fillId="0" borderId="21" xfId="0" applyBorder="1"/>
    <xf numFmtId="0" fontId="0" fillId="0" borderId="23" xfId="0" applyBorder="1"/>
    <xf numFmtId="0" fontId="0" fillId="0" borderId="5" xfId="0" applyBorder="1"/>
    <xf numFmtId="0" fontId="0" fillId="13" borderId="12" xfId="0" applyFill="1" applyBorder="1"/>
    <xf numFmtId="0" fontId="0" fillId="0" borderId="5" xfId="0" applyFill="1" applyBorder="1"/>
    <xf numFmtId="0" fontId="0" fillId="13" borderId="5" xfId="0" applyFill="1" applyBorder="1"/>
    <xf numFmtId="0" fontId="19" fillId="0" borderId="0" xfId="0" applyFont="1" applyAlignment="1">
      <alignment horizontal="left"/>
    </xf>
    <xf numFmtId="0" fontId="16" fillId="0" borderId="0" xfId="0" applyFont="1"/>
    <xf numFmtId="0" fontId="0" fillId="0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166" fontId="0" fillId="0" borderId="21" xfId="0" applyNumberFormat="1" applyBorder="1"/>
    <xf numFmtId="166" fontId="0" fillId="13" borderId="21" xfId="0" applyNumberFormat="1" applyFill="1" applyBorder="1"/>
    <xf numFmtId="0" fontId="0" fillId="0" borderId="26" xfId="0" applyFont="1" applyBorder="1"/>
    <xf numFmtId="0" fontId="0" fillId="0" borderId="26" xfId="0" applyBorder="1"/>
    <xf numFmtId="0" fontId="0" fillId="13" borderId="26" xfId="0" applyFill="1" applyBorder="1"/>
    <xf numFmtId="0" fontId="0" fillId="13" borderId="32" xfId="0" applyFill="1" applyBorder="1"/>
    <xf numFmtId="0" fontId="0" fillId="13" borderId="28" xfId="0" applyFont="1" applyFill="1" applyBorder="1"/>
    <xf numFmtId="0" fontId="0" fillId="13" borderId="26" xfId="0" applyFont="1" applyFill="1" applyBorder="1"/>
    <xf numFmtId="0" fontId="0" fillId="0" borderId="23" xfId="0" applyFill="1" applyBorder="1"/>
    <xf numFmtId="0" fontId="0" fillId="0" borderId="12" xfId="0" applyFill="1" applyBorder="1"/>
    <xf numFmtId="0" fontId="0" fillId="13" borderId="1" xfId="0" applyFill="1" applyBorder="1"/>
    <xf numFmtId="0" fontId="13" fillId="6" borderId="4" xfId="0" applyFont="1" applyFill="1" applyBorder="1" applyAlignment="1">
      <alignment horizontal="center"/>
    </xf>
    <xf numFmtId="0" fontId="3" fillId="6" borderId="9" xfId="0" applyFont="1" applyFill="1" applyBorder="1"/>
    <xf numFmtId="8" fontId="6" fillId="6" borderId="9" xfId="0" applyNumberFormat="1" applyFont="1" applyFill="1" applyBorder="1" applyAlignment="1">
      <alignment horizontal="center"/>
    </xf>
    <xf numFmtId="0" fontId="3" fillId="6" borderId="22" xfId="0" applyFont="1" applyFill="1" applyBorder="1"/>
    <xf numFmtId="0" fontId="2" fillId="3" borderId="1" xfId="0" applyFont="1" applyFill="1" applyBorder="1"/>
    <xf numFmtId="0" fontId="2" fillId="9" borderId="9" xfId="0" applyFont="1" applyFill="1" applyBorder="1" applyAlignment="1">
      <alignment horizontal="center"/>
    </xf>
    <xf numFmtId="0" fontId="5" fillId="0" borderId="5" xfId="0" applyFont="1" applyFill="1" applyBorder="1"/>
    <xf numFmtId="0" fontId="9" fillId="7" borderId="5" xfId="0" applyFont="1" applyFill="1" applyBorder="1"/>
    <xf numFmtId="0" fontId="7" fillId="7" borderId="5" xfId="0" applyFont="1" applyFill="1" applyBorder="1" applyAlignment="1"/>
    <xf numFmtId="0" fontId="7" fillId="7" borderId="0" xfId="0" applyFont="1" applyFill="1" applyBorder="1" applyAlignment="1"/>
    <xf numFmtId="0" fontId="7" fillId="7" borderId="17" xfId="0" applyFont="1" applyFill="1" applyBorder="1"/>
    <xf numFmtId="0" fontId="2" fillId="3" borderId="29" xfId="0" applyFont="1" applyFill="1" applyBorder="1"/>
    <xf numFmtId="0" fontId="5" fillId="6" borderId="12" xfId="0" applyFont="1" applyFill="1" applyBorder="1"/>
    <xf numFmtId="0" fontId="3" fillId="6" borderId="12" xfId="0" applyFont="1" applyFill="1" applyBorder="1"/>
    <xf numFmtId="0" fontId="8" fillId="6" borderId="9" xfId="0" applyFont="1" applyFill="1" applyBorder="1" applyAlignment="1">
      <alignment horizontal="center"/>
    </xf>
    <xf numFmtId="0" fontId="5" fillId="6" borderId="9" xfId="0" applyFont="1" applyFill="1" applyBorder="1"/>
    <xf numFmtId="8" fontId="5" fillId="6" borderId="9" xfId="0" applyNumberFormat="1" applyFont="1" applyFill="1" applyBorder="1"/>
    <xf numFmtId="0" fontId="5" fillId="12" borderId="5" xfId="0" applyFont="1" applyFill="1" applyBorder="1"/>
    <xf numFmtId="0" fontId="3" fillId="12" borderId="17" xfId="0" applyFont="1" applyFill="1" applyBorder="1"/>
    <xf numFmtId="0" fontId="7" fillId="6" borderId="22" xfId="0" applyFont="1" applyFill="1" applyBorder="1"/>
    <xf numFmtId="0" fontId="17" fillId="4" borderId="5" xfId="0" applyFont="1" applyFill="1" applyBorder="1"/>
    <xf numFmtId="0" fontId="17" fillId="5" borderId="5" xfId="0" applyFont="1" applyFill="1" applyBorder="1"/>
    <xf numFmtId="0" fontId="0" fillId="4" borderId="0" xfId="0" applyFont="1" applyFill="1" applyBorder="1"/>
    <xf numFmtId="0" fontId="0" fillId="11" borderId="5" xfId="0" applyFont="1" applyFill="1" applyBorder="1"/>
    <xf numFmtId="0" fontId="0" fillId="11" borderId="0" xfId="0" applyFont="1" applyFill="1" applyBorder="1" applyAlignment="1">
      <alignment horizontal="center"/>
    </xf>
    <xf numFmtId="0" fontId="0" fillId="11" borderId="0" xfId="0" applyFont="1" applyFill="1" applyBorder="1"/>
    <xf numFmtId="8" fontId="0" fillId="5" borderId="0" xfId="0" applyNumberFormat="1" applyFont="1" applyFill="1" applyBorder="1" applyAlignment="1">
      <alignment horizontal="center"/>
    </xf>
    <xf numFmtId="0" fontId="0" fillId="8" borderId="5" xfId="0" applyFont="1" applyFill="1" applyBorder="1"/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/>
    <xf numFmtId="0" fontId="3" fillId="7" borderId="11" xfId="0" applyFont="1" applyFill="1" applyBorder="1" applyAlignment="1"/>
    <xf numFmtId="167" fontId="0" fillId="13" borderId="21" xfId="0" applyNumberFormat="1" applyFill="1" applyBorder="1"/>
    <xf numFmtId="44" fontId="0" fillId="0" borderId="21" xfId="1" applyFont="1" applyBorder="1"/>
    <xf numFmtId="44" fontId="0" fillId="13" borderId="21" xfId="1" applyFont="1" applyFill="1" applyBorder="1"/>
    <xf numFmtId="0" fontId="0" fillId="0" borderId="12" xfId="0" applyBorder="1"/>
    <xf numFmtId="0" fontId="0" fillId="13" borderId="2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5" fillId="8" borderId="5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5" fillId="11" borderId="5" xfId="0" applyFont="1" applyFill="1" applyBorder="1" applyAlignment="1">
      <alignment horizontal="left"/>
    </xf>
    <xf numFmtId="0" fontId="15" fillId="11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5" fillId="14" borderId="10" xfId="0" applyFont="1" applyFill="1" applyBorder="1" applyAlignment="1">
      <alignment horizontal="center"/>
    </xf>
    <xf numFmtId="0" fontId="15" fillId="14" borderId="2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15" fillId="14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3" fillId="7" borderId="10" xfId="0" applyFont="1" applyFill="1" applyBorder="1" applyAlignment="1"/>
    <xf numFmtId="0" fontId="3" fillId="7" borderId="11" xfId="0" applyFont="1" applyFill="1" applyBorder="1" applyAlignment="1"/>
    <xf numFmtId="0" fontId="1" fillId="2" borderId="11" xfId="0" applyFont="1" applyFill="1" applyBorder="1" applyAlignment="1">
      <alignment horizontal="center"/>
    </xf>
    <xf numFmtId="8" fontId="14" fillId="0" borderId="11" xfId="0" applyNumberFormat="1" applyFont="1" applyFill="1" applyBorder="1" applyAlignment="1">
      <alignment horizontal="center"/>
    </xf>
    <xf numFmtId="0" fontId="3" fillId="6" borderId="20" xfId="0" applyFont="1" applyFill="1" applyBorder="1" applyAlignment="1"/>
    <xf numFmtId="0" fontId="3" fillId="6" borderId="14" xfId="0" applyFont="1" applyFill="1" applyBorder="1" applyAlignment="1"/>
    <xf numFmtId="0" fontId="4" fillId="12" borderId="0" xfId="0" applyFont="1" applyFill="1" applyBorder="1" applyAlignment="1"/>
    <xf numFmtId="8" fontId="3" fillId="8" borderId="0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/>
    <xf numFmtId="0" fontId="7" fillId="6" borderId="4" xfId="0" applyFont="1" applyFill="1" applyBorder="1" applyAlignment="1"/>
    <xf numFmtId="0" fontId="3" fillId="7" borderId="7" xfId="0" applyFont="1" applyFill="1" applyBorder="1" applyAlignment="1"/>
    <xf numFmtId="0" fontId="3" fillId="7" borderId="8" xfId="0" applyFont="1" applyFill="1" applyBorder="1" applyAlignment="1"/>
    <xf numFmtId="0" fontId="3" fillId="6" borderId="7" xfId="0" applyFont="1" applyFill="1" applyBorder="1" applyAlignment="1"/>
    <xf numFmtId="0" fontId="3" fillId="6" borderId="8" xfId="0" applyFont="1" applyFill="1" applyBorder="1" applyAlignment="1"/>
    <xf numFmtId="0" fontId="5" fillId="6" borderId="8" xfId="0" applyFont="1" applyFill="1" applyBorder="1" applyAlignment="1"/>
    <xf numFmtId="0" fontId="3" fillId="7" borderId="18" xfId="0" applyFont="1" applyFill="1" applyBorder="1" applyAlignment="1"/>
    <xf numFmtId="0" fontId="3" fillId="7" borderId="13" xfId="0" applyFont="1" applyFill="1" applyBorder="1" applyAlignment="1"/>
    <xf numFmtId="0" fontId="3" fillId="12" borderId="12" xfId="0" applyFont="1" applyFill="1" applyBorder="1" applyAlignment="1"/>
    <xf numFmtId="0" fontId="3" fillId="12" borderId="9" xfId="0" applyFont="1" applyFill="1" applyBorder="1" applyAlignment="1"/>
    <xf numFmtId="0" fontId="4" fillId="12" borderId="9" xfId="0" applyFont="1" applyFill="1" applyBorder="1" applyAlignment="1"/>
    <xf numFmtId="0" fontId="7" fillId="6" borderId="12" xfId="0" applyFont="1" applyFill="1" applyBorder="1" applyAlignment="1"/>
    <xf numFmtId="0" fontId="7" fillId="6" borderId="9" xfId="0" applyFont="1" applyFill="1" applyBorder="1" applyAlignment="1"/>
    <xf numFmtId="0" fontId="5" fillId="6" borderId="9" xfId="0" applyFont="1" applyFill="1" applyBorder="1" applyAlignment="1"/>
    <xf numFmtId="0" fontId="3" fillId="12" borderId="5" xfId="0" applyFont="1" applyFill="1" applyBorder="1" applyAlignment="1"/>
    <xf numFmtId="0" fontId="3" fillId="12" borderId="0" xfId="0" applyFont="1" applyFill="1" applyBorder="1" applyAlignment="1"/>
    <xf numFmtId="0" fontId="3" fillId="4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7" fillId="6" borderId="18" xfId="0" applyFont="1" applyFill="1" applyBorder="1" applyAlignment="1"/>
    <xf numFmtId="0" fontId="7" fillId="6" borderId="13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CD5B4"/>
      <color rgb="FFFDE9D9"/>
      <color rgb="FFE36B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783D-B4BD-9146-8CF5-910E816A27E2}">
  <dimension ref="A1:N62"/>
  <sheetViews>
    <sheetView zoomScale="70" zoomScaleNormal="70" workbookViewId="0">
      <selection activeCell="C17" sqref="C17:N17"/>
    </sheetView>
  </sheetViews>
  <sheetFormatPr defaultColWidth="10.90625" defaultRowHeight="14.5" x14ac:dyDescent="0.35"/>
  <cols>
    <col min="1" max="1" width="45.6328125" bestFit="1" customWidth="1"/>
    <col min="2" max="2" width="54.6328125" bestFit="1" customWidth="1"/>
  </cols>
  <sheetData>
    <row r="1" spans="1:14" ht="15" thickBot="1" x14ac:dyDescent="0.4"/>
    <row r="2" spans="1:14" ht="15" thickBot="1" x14ac:dyDescent="0.4">
      <c r="A2" s="168" t="s">
        <v>36</v>
      </c>
      <c r="B2" s="169"/>
      <c r="C2" s="165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5" thickBot="1" x14ac:dyDescent="0.4">
      <c r="A3" s="118" t="s">
        <v>23</v>
      </c>
      <c r="B3" s="158" t="s">
        <v>93</v>
      </c>
      <c r="C3" s="160" t="s">
        <v>103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" thickBot="1" x14ac:dyDescent="0.4">
      <c r="A4" s="114" t="s">
        <v>33</v>
      </c>
      <c r="B4" s="159" t="s">
        <v>94</v>
      </c>
      <c r="C4" s="162" t="s">
        <v>96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5" thickBot="1" x14ac:dyDescent="0.4">
      <c r="A5" s="119" t="s">
        <v>34</v>
      </c>
      <c r="B5" s="158" t="s">
        <v>95</v>
      </c>
      <c r="C5" s="160" t="s">
        <v>97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15" thickBot="1" x14ac:dyDescent="0.4">
      <c r="A6" s="115" t="s">
        <v>37</v>
      </c>
      <c r="B6" s="112" t="s">
        <v>98</v>
      </c>
      <c r="C6" s="162" t="s">
        <v>99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5" thickBot="1" x14ac:dyDescent="0.4">
      <c r="A7" s="116" t="s">
        <v>38</v>
      </c>
      <c r="B7" s="113" t="s">
        <v>104</v>
      </c>
      <c r="C7" s="160" t="s">
        <v>102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5" thickBot="1" x14ac:dyDescent="0.4">
      <c r="A8" s="115" t="s">
        <v>39</v>
      </c>
      <c r="B8" s="102" t="s">
        <v>100</v>
      </c>
      <c r="C8" s="162" t="s">
        <v>101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15" thickBot="1" x14ac:dyDescent="0.4">
      <c r="A9" s="116" t="s">
        <v>40</v>
      </c>
      <c r="B9" s="154" t="s">
        <v>106</v>
      </c>
      <c r="C9" s="162" t="s">
        <v>105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5" thickBot="1" x14ac:dyDescent="0.4">
      <c r="A10" s="115" t="s">
        <v>41</v>
      </c>
      <c r="B10" s="155" t="s">
        <v>107</v>
      </c>
      <c r="C10" s="160" t="s">
        <v>109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ht="15" thickBot="1" x14ac:dyDescent="0.4">
      <c r="A11" s="117" t="s">
        <v>42</v>
      </c>
      <c r="B11" s="156" t="s">
        <v>108</v>
      </c>
      <c r="C11" s="162" t="s">
        <v>110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ht="15" thickBot="1" x14ac:dyDescent="0.4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15" thickBot="1" x14ac:dyDescent="0.4">
      <c r="A13" s="168" t="s">
        <v>50</v>
      </c>
      <c r="B13" s="169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" thickBot="1" x14ac:dyDescent="0.4">
      <c r="A14" s="122" t="s">
        <v>51</v>
      </c>
      <c r="B14" s="70" t="s">
        <v>111</v>
      </c>
      <c r="C14" s="162" t="s">
        <v>193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ht="15" thickBot="1" x14ac:dyDescent="0.4">
      <c r="A15" s="104" t="s">
        <v>46</v>
      </c>
      <c r="B15" s="103" t="s">
        <v>113</v>
      </c>
      <c r="C15" s="160" t="s">
        <v>115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15" thickBot="1" x14ac:dyDescent="0.4">
      <c r="A16" s="107" t="s">
        <v>48</v>
      </c>
      <c r="B16" s="70" t="s">
        <v>114</v>
      </c>
      <c r="C16" s="162" t="s">
        <v>137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ht="15" thickBot="1" x14ac:dyDescent="0.4">
      <c r="A17" s="106" t="s">
        <v>54</v>
      </c>
      <c r="B17" s="120" t="s">
        <v>117</v>
      </c>
      <c r="C17" s="160" t="s">
        <v>116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15" thickBot="1" x14ac:dyDescent="0.4">
      <c r="A18" s="105" t="s">
        <v>150</v>
      </c>
      <c r="B18" s="70" t="s">
        <v>153</v>
      </c>
      <c r="C18" s="162" t="s">
        <v>155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15" thickBot="1" x14ac:dyDescent="0.4">
      <c r="A19" s="165"/>
      <c r="B19" s="170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ht="15" thickBot="1" x14ac:dyDescent="0.4">
      <c r="A20" s="122" t="s">
        <v>52</v>
      </c>
      <c r="B20" s="70" t="s">
        <v>118</v>
      </c>
      <c r="C20" s="162" t="s">
        <v>112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ht="15" thickBot="1" x14ac:dyDescent="0.4">
      <c r="A21" s="104" t="s">
        <v>49</v>
      </c>
      <c r="B21" s="103" t="s">
        <v>119</v>
      </c>
      <c r="C21" s="160" t="s">
        <v>115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ht="15" thickBot="1" x14ac:dyDescent="0.4">
      <c r="A22" s="107" t="s">
        <v>47</v>
      </c>
      <c r="B22" s="70" t="s">
        <v>114</v>
      </c>
      <c r="C22" s="162" t="s">
        <v>138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ht="15" thickBot="1" x14ac:dyDescent="0.4">
      <c r="A23" s="106" t="s">
        <v>55</v>
      </c>
      <c r="B23" s="120" t="s">
        <v>117</v>
      </c>
      <c r="C23" s="160" t="s">
        <v>116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1:14" ht="15" thickBot="1" x14ac:dyDescent="0.4">
      <c r="A24" s="105" t="s">
        <v>151</v>
      </c>
      <c r="B24" s="70" t="s">
        <v>152</v>
      </c>
      <c r="C24" s="162" t="s">
        <v>154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ht="15" thickBot="1" x14ac:dyDescent="0.4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26" spans="1:14" ht="15" thickBot="1" x14ac:dyDescent="0.4">
      <c r="A26" s="166" t="s">
        <v>17</v>
      </c>
      <c r="B26" s="167"/>
      <c r="C26" s="165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4" ht="15" thickBot="1" x14ac:dyDescent="0.4">
      <c r="A27" s="122" t="s">
        <v>56</v>
      </c>
      <c r="B27" s="70" t="s">
        <v>120</v>
      </c>
      <c r="C27" s="160" t="s">
        <v>145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14" ht="15" thickBot="1" x14ac:dyDescent="0.4">
      <c r="A28" s="104" t="s">
        <v>57</v>
      </c>
      <c r="B28" s="103" t="s">
        <v>121</v>
      </c>
      <c r="C28" s="162" t="s">
        <v>146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 ht="15" thickBot="1" x14ac:dyDescent="0.4">
      <c r="A29" s="107" t="s">
        <v>60</v>
      </c>
      <c r="B29" s="70" t="s">
        <v>122</v>
      </c>
      <c r="C29" s="160" t="s">
        <v>147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ht="15" thickBot="1" x14ac:dyDescent="0.4">
      <c r="A30" s="106" t="s">
        <v>82</v>
      </c>
      <c r="B30" s="120" t="s">
        <v>123</v>
      </c>
      <c r="C30" s="162" t="s">
        <v>149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5" thickBot="1" x14ac:dyDescent="0.4">
      <c r="A31" s="105" t="s">
        <v>83</v>
      </c>
      <c r="B31" s="70" t="s">
        <v>124</v>
      </c>
      <c r="C31" s="160" t="s">
        <v>156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ht="15" thickBot="1" x14ac:dyDescent="0.4">
      <c r="A32" s="106" t="s">
        <v>61</v>
      </c>
      <c r="B32" s="120" t="s">
        <v>123</v>
      </c>
      <c r="C32" s="162" t="s">
        <v>148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</row>
    <row r="33" spans="1:14" ht="15" thickBot="1" x14ac:dyDescent="0.4">
      <c r="A33" s="107" t="s">
        <v>62</v>
      </c>
      <c r="B33" s="70" t="s">
        <v>125</v>
      </c>
      <c r="C33" s="160" t="s">
        <v>116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ht="15" thickBot="1" x14ac:dyDescent="0.4">
      <c r="A34" s="106" t="s">
        <v>63</v>
      </c>
      <c r="B34" s="120" t="s">
        <v>126</v>
      </c>
      <c r="C34" s="162" t="s">
        <v>116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</row>
    <row r="35" spans="1:14" ht="15" thickBot="1" x14ac:dyDescent="0.4">
      <c r="A35" s="107" t="s">
        <v>58</v>
      </c>
      <c r="B35" s="70" t="s">
        <v>131</v>
      </c>
      <c r="C35" s="160" t="s">
        <v>160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ht="15" thickBot="1" x14ac:dyDescent="0.4">
      <c r="A36" s="104" t="s">
        <v>59</v>
      </c>
      <c r="B36" s="103" t="s">
        <v>132</v>
      </c>
      <c r="C36" s="162" t="s">
        <v>159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1:14" ht="15" thickBot="1" x14ac:dyDescent="0.4">
      <c r="A37" s="107" t="s">
        <v>133</v>
      </c>
      <c r="B37" s="70" t="s">
        <v>135</v>
      </c>
      <c r="C37" s="160" t="s">
        <v>158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1:14" ht="15" thickBot="1" x14ac:dyDescent="0.4">
      <c r="A38" s="106" t="s">
        <v>134</v>
      </c>
      <c r="B38" s="120" t="s">
        <v>136</v>
      </c>
      <c r="C38" s="162" t="s">
        <v>157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ht="15" thickBot="1" x14ac:dyDescent="0.4">
      <c r="A39" s="107" t="s">
        <v>140</v>
      </c>
      <c r="B39" s="70" t="s">
        <v>139</v>
      </c>
      <c r="C39" s="160" t="s">
        <v>161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ht="15" thickBot="1" x14ac:dyDescent="0.4">
      <c r="A40" s="106" t="s">
        <v>141</v>
      </c>
      <c r="B40" s="120" t="s">
        <v>142</v>
      </c>
      <c r="C40" s="162" t="s">
        <v>162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15" thickBot="1" x14ac:dyDescent="0.4">
      <c r="A41" s="105" t="s">
        <v>18</v>
      </c>
      <c r="B41" s="70" t="s">
        <v>143</v>
      </c>
      <c r="C41" s="160" t="s">
        <v>163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5" thickBot="1" x14ac:dyDescent="0.4">
      <c r="A42" s="121" t="s">
        <v>71</v>
      </c>
      <c r="B42" s="103" t="s">
        <v>144</v>
      </c>
      <c r="C42" s="162" t="s">
        <v>164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5" thickBot="1" x14ac:dyDescent="0.4"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</row>
    <row r="44" spans="1:14" ht="15" thickBot="1" x14ac:dyDescent="0.4">
      <c r="A44" s="166" t="s">
        <v>2</v>
      </c>
      <c r="B44" s="167"/>
      <c r="C44" s="165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1:14" ht="15" thickBot="1" x14ac:dyDescent="0.4">
      <c r="A45" s="122" t="s">
        <v>29</v>
      </c>
      <c r="B45" s="70" t="s">
        <v>171</v>
      </c>
      <c r="C45" s="160" t="s">
        <v>165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5" thickBot="1" x14ac:dyDescent="0.4">
      <c r="A46" s="104" t="s">
        <v>30</v>
      </c>
      <c r="B46" s="103" t="s">
        <v>172</v>
      </c>
      <c r="C46" s="162" t="s">
        <v>166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5" thickBot="1" x14ac:dyDescent="0.4">
      <c r="A47" s="107" t="s">
        <v>72</v>
      </c>
      <c r="B47" s="70" t="s">
        <v>169</v>
      </c>
      <c r="C47" s="160" t="s">
        <v>167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15" thickBot="1" x14ac:dyDescent="0.4">
      <c r="A48" s="106" t="s">
        <v>73</v>
      </c>
      <c r="B48" s="120" t="s">
        <v>170</v>
      </c>
      <c r="C48" s="162" t="s">
        <v>168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14" ht="15" thickBot="1" x14ac:dyDescent="0.4">
      <c r="A49" s="107" t="s">
        <v>78</v>
      </c>
      <c r="B49" s="70" t="s">
        <v>173</v>
      </c>
      <c r="C49" s="160" t="s">
        <v>175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ht="15" thickBot="1" x14ac:dyDescent="0.4">
      <c r="A50" s="106" t="s">
        <v>79</v>
      </c>
      <c r="B50" s="120" t="s">
        <v>174</v>
      </c>
      <c r="C50" s="162" t="s">
        <v>176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ht="15" thickBot="1" x14ac:dyDescent="0.4">
      <c r="A51" s="107" t="s">
        <v>74</v>
      </c>
      <c r="B51" s="70" t="s">
        <v>177</v>
      </c>
      <c r="C51" s="160" t="s">
        <v>116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ht="15" thickBot="1" x14ac:dyDescent="0.4">
      <c r="A52" s="106" t="s">
        <v>75</v>
      </c>
      <c r="B52" s="120" t="s">
        <v>178</v>
      </c>
      <c r="C52" s="162" t="s">
        <v>116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ht="15" thickBot="1" x14ac:dyDescent="0.4">
      <c r="A53" s="107" t="s">
        <v>80</v>
      </c>
      <c r="B53" s="70" t="s">
        <v>179</v>
      </c>
      <c r="C53" s="160" t="s">
        <v>183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</row>
    <row r="54" spans="1:14" ht="15" thickBot="1" x14ac:dyDescent="0.4">
      <c r="A54" s="106" t="s">
        <v>81</v>
      </c>
      <c r="B54" s="120" t="s">
        <v>180</v>
      </c>
      <c r="C54" s="162" t="s">
        <v>184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1:14" ht="15" thickBot="1" x14ac:dyDescent="0.4">
      <c r="A55" s="107" t="s">
        <v>76</v>
      </c>
      <c r="B55" s="70" t="s">
        <v>181</v>
      </c>
      <c r="C55" s="160" t="s">
        <v>116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 ht="15" thickBot="1" x14ac:dyDescent="0.4">
      <c r="A56" s="121" t="s">
        <v>77</v>
      </c>
      <c r="B56" s="120" t="s">
        <v>182</v>
      </c>
      <c r="C56" s="162" t="s">
        <v>116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14" ht="15" thickBot="1" x14ac:dyDescent="0.4"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5" thickBot="1" x14ac:dyDescent="0.4">
      <c r="A58" s="166" t="s">
        <v>87</v>
      </c>
      <c r="B58" s="167"/>
      <c r="C58" s="165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ht="15" thickBot="1" x14ac:dyDescent="0.4">
      <c r="A59" s="122" t="s">
        <v>84</v>
      </c>
      <c r="B59" s="70" t="s">
        <v>185</v>
      </c>
      <c r="C59" s="160" t="s">
        <v>189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 ht="15" thickBot="1" x14ac:dyDescent="0.4">
      <c r="A60" s="104" t="s">
        <v>92</v>
      </c>
      <c r="B60" s="120" t="s">
        <v>187</v>
      </c>
      <c r="C60" s="162" t="s">
        <v>191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4" ht="15" thickBot="1" x14ac:dyDescent="0.4">
      <c r="A61" s="122" t="s">
        <v>85</v>
      </c>
      <c r="B61" s="70" t="s">
        <v>186</v>
      </c>
      <c r="C61" s="160" t="s">
        <v>190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 ht="15" thickBot="1" x14ac:dyDescent="0.4">
      <c r="A62" s="157" t="s">
        <v>86</v>
      </c>
      <c r="B62" s="103" t="s">
        <v>188</v>
      </c>
      <c r="C62" s="162" t="s">
        <v>192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</sheetData>
  <mergeCells count="66">
    <mergeCell ref="A2:B2"/>
    <mergeCell ref="C9:N9"/>
    <mergeCell ref="C3:N3"/>
    <mergeCell ref="C4:N4"/>
    <mergeCell ref="C5:N5"/>
    <mergeCell ref="C6:N6"/>
    <mergeCell ref="C7:N7"/>
    <mergeCell ref="C8:N8"/>
    <mergeCell ref="C24:N24"/>
    <mergeCell ref="C10:N10"/>
    <mergeCell ref="C11:N11"/>
    <mergeCell ref="A13:B13"/>
    <mergeCell ref="A19:B19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35:N35"/>
    <mergeCell ref="A26:B26"/>
    <mergeCell ref="C27:N27"/>
    <mergeCell ref="C28:N28"/>
    <mergeCell ref="C29:N29"/>
    <mergeCell ref="C42:N42"/>
    <mergeCell ref="C25:N25"/>
    <mergeCell ref="C26:N26"/>
    <mergeCell ref="C12:N13"/>
    <mergeCell ref="C2:N2"/>
    <mergeCell ref="C31:N31"/>
    <mergeCell ref="C32:N32"/>
    <mergeCell ref="C30:N30"/>
    <mergeCell ref="C36:N36"/>
    <mergeCell ref="C37:N37"/>
    <mergeCell ref="C38:N38"/>
    <mergeCell ref="C39:N39"/>
    <mergeCell ref="C40:N40"/>
    <mergeCell ref="C41:N41"/>
    <mergeCell ref="C33:N33"/>
    <mergeCell ref="C34:N34"/>
    <mergeCell ref="A44:B44"/>
    <mergeCell ref="A58:B58"/>
    <mergeCell ref="C45:N45"/>
    <mergeCell ref="C46:N46"/>
    <mergeCell ref="C47:N47"/>
    <mergeCell ref="C48:N48"/>
    <mergeCell ref="C49:N49"/>
    <mergeCell ref="C50:N50"/>
    <mergeCell ref="C51:N51"/>
    <mergeCell ref="C52:N52"/>
    <mergeCell ref="C61:N61"/>
    <mergeCell ref="C62:N62"/>
    <mergeCell ref="C43:N43"/>
    <mergeCell ref="C44:N44"/>
    <mergeCell ref="C57:N57"/>
    <mergeCell ref="C58:N58"/>
    <mergeCell ref="C53:N53"/>
    <mergeCell ref="C54:N54"/>
    <mergeCell ref="C55:N55"/>
    <mergeCell ref="C56:N56"/>
    <mergeCell ref="C59:N59"/>
    <mergeCell ref="C60:N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299B-3BFD-664E-94CD-D6765069BC37}">
  <dimension ref="A1:G65"/>
  <sheetViews>
    <sheetView zoomScaleNormal="100" workbookViewId="0">
      <selection activeCell="B44" sqref="B44:B45"/>
    </sheetView>
  </sheetViews>
  <sheetFormatPr defaultColWidth="10.90625" defaultRowHeight="14.5" x14ac:dyDescent="0.35"/>
  <cols>
    <col min="1" max="1" width="49.54296875" bestFit="1" customWidth="1"/>
    <col min="2" max="2" width="26.81640625" customWidth="1"/>
  </cols>
  <sheetData>
    <row r="1" spans="1:7" ht="21" x14ac:dyDescent="0.5">
      <c r="A1" s="173" t="s">
        <v>22</v>
      </c>
      <c r="B1" s="173"/>
      <c r="C1" s="173"/>
      <c r="D1" s="173"/>
      <c r="E1" s="173"/>
      <c r="F1" s="173"/>
      <c r="G1" s="173"/>
    </row>
    <row r="2" spans="1:7" ht="21.5" thickBot="1" x14ac:dyDescent="0.55000000000000004">
      <c r="A2" s="108"/>
      <c r="B2" s="108"/>
      <c r="C2" s="108"/>
      <c r="D2" s="108"/>
      <c r="E2" s="108"/>
      <c r="F2" s="108"/>
      <c r="G2" s="108"/>
    </row>
    <row r="3" spans="1:7" ht="15" thickBot="1" x14ac:dyDescent="0.4">
      <c r="A3" s="168" t="s">
        <v>36</v>
      </c>
      <c r="B3" s="169"/>
    </row>
    <row r="4" spans="1:7" ht="15" thickBot="1" x14ac:dyDescent="0.4">
      <c r="A4" s="118" t="s">
        <v>23</v>
      </c>
      <c r="B4" s="111"/>
    </row>
    <row r="5" spans="1:7" ht="15" thickBot="1" x14ac:dyDescent="0.4">
      <c r="A5" s="114" t="s">
        <v>33</v>
      </c>
      <c r="B5" s="110"/>
    </row>
    <row r="6" spans="1:7" ht="15" thickBot="1" x14ac:dyDescent="0.4">
      <c r="A6" s="119" t="s">
        <v>34</v>
      </c>
      <c r="B6" s="111">
        <v>0</v>
      </c>
    </row>
    <row r="7" spans="1:7" ht="15" thickBot="1" x14ac:dyDescent="0.4">
      <c r="A7" s="115" t="s">
        <v>37</v>
      </c>
      <c r="B7" s="112">
        <v>0</v>
      </c>
    </row>
    <row r="8" spans="1:7" ht="15" thickBot="1" x14ac:dyDescent="0.4">
      <c r="A8" s="116" t="s">
        <v>38</v>
      </c>
      <c r="B8" s="113">
        <v>0</v>
      </c>
    </row>
    <row r="9" spans="1:7" ht="15" thickBot="1" x14ac:dyDescent="0.4">
      <c r="A9" s="115" t="s">
        <v>39</v>
      </c>
      <c r="B9" s="112">
        <v>0</v>
      </c>
    </row>
    <row r="10" spans="1:7" ht="15" thickBot="1" x14ac:dyDescent="0.4">
      <c r="A10" s="116" t="s">
        <v>40</v>
      </c>
      <c r="B10" s="154">
        <v>0</v>
      </c>
      <c r="C10" s="109"/>
    </row>
    <row r="11" spans="1:7" ht="15" thickBot="1" x14ac:dyDescent="0.4">
      <c r="A11" s="115" t="s">
        <v>41</v>
      </c>
      <c r="B11" s="155">
        <v>0</v>
      </c>
    </row>
    <row r="12" spans="1:7" ht="15" thickBot="1" x14ac:dyDescent="0.4">
      <c r="A12" s="117" t="s">
        <v>42</v>
      </c>
      <c r="B12" s="156">
        <v>0</v>
      </c>
    </row>
    <row r="13" spans="1:7" ht="15" thickBot="1" x14ac:dyDescent="0.4"/>
    <row r="14" spans="1:7" ht="15" thickBot="1" x14ac:dyDescent="0.4">
      <c r="A14" s="168" t="s">
        <v>50</v>
      </c>
      <c r="B14" s="169"/>
    </row>
    <row r="15" spans="1:7" ht="15" thickBot="1" x14ac:dyDescent="0.4">
      <c r="A15" s="122" t="s">
        <v>51</v>
      </c>
      <c r="B15" s="70"/>
    </row>
    <row r="16" spans="1:7" ht="15" thickBot="1" x14ac:dyDescent="0.4">
      <c r="A16" s="104" t="s">
        <v>46</v>
      </c>
      <c r="B16" s="103"/>
    </row>
    <row r="17" spans="1:2" ht="15" thickBot="1" x14ac:dyDescent="0.4">
      <c r="A17" s="107" t="s">
        <v>48</v>
      </c>
      <c r="B17" s="70"/>
    </row>
    <row r="18" spans="1:2" ht="15" thickBot="1" x14ac:dyDescent="0.4">
      <c r="A18" s="106" t="s">
        <v>54</v>
      </c>
      <c r="B18" s="120"/>
    </row>
    <row r="19" spans="1:2" ht="15" thickBot="1" x14ac:dyDescent="0.4">
      <c r="A19" s="105" t="s">
        <v>53</v>
      </c>
      <c r="B19" s="70"/>
    </row>
    <row r="20" spans="1:2" ht="15" thickBot="1" x14ac:dyDescent="0.4">
      <c r="A20" s="165"/>
      <c r="B20" s="170"/>
    </row>
    <row r="21" spans="1:2" ht="15" thickBot="1" x14ac:dyDescent="0.4">
      <c r="A21" s="122" t="s">
        <v>52</v>
      </c>
      <c r="B21" s="70"/>
    </row>
    <row r="22" spans="1:2" ht="15" thickBot="1" x14ac:dyDescent="0.4">
      <c r="A22" s="104" t="s">
        <v>49</v>
      </c>
      <c r="B22" s="103"/>
    </row>
    <row r="23" spans="1:2" ht="15" thickBot="1" x14ac:dyDescent="0.4">
      <c r="A23" s="107" t="s">
        <v>47</v>
      </c>
      <c r="B23" s="70"/>
    </row>
    <row r="24" spans="1:2" ht="15" thickBot="1" x14ac:dyDescent="0.4">
      <c r="A24" s="106" t="s">
        <v>55</v>
      </c>
      <c r="B24" s="120"/>
    </row>
    <row r="25" spans="1:2" ht="15" thickBot="1" x14ac:dyDescent="0.4">
      <c r="A25" s="105" t="s">
        <v>53</v>
      </c>
      <c r="B25" s="70"/>
    </row>
    <row r="26" spans="1:2" ht="15" thickBot="1" x14ac:dyDescent="0.4"/>
    <row r="27" spans="1:2" ht="15" thickBot="1" x14ac:dyDescent="0.4">
      <c r="A27" s="166" t="s">
        <v>17</v>
      </c>
      <c r="B27" s="167"/>
    </row>
    <row r="28" spans="1:2" ht="15" thickBot="1" x14ac:dyDescent="0.4">
      <c r="A28" s="122" t="s">
        <v>56</v>
      </c>
      <c r="B28" s="70"/>
    </row>
    <row r="29" spans="1:2" ht="15" thickBot="1" x14ac:dyDescent="0.4">
      <c r="A29" s="104" t="s">
        <v>57</v>
      </c>
      <c r="B29" s="103"/>
    </row>
    <row r="30" spans="1:2" ht="15" thickBot="1" x14ac:dyDescent="0.4">
      <c r="A30" s="107" t="s">
        <v>60</v>
      </c>
      <c r="B30" s="70"/>
    </row>
    <row r="31" spans="1:2" ht="15" thickBot="1" x14ac:dyDescent="0.4">
      <c r="A31" s="106" t="s">
        <v>82</v>
      </c>
      <c r="B31" s="120"/>
    </row>
    <row r="32" spans="1:2" ht="15" thickBot="1" x14ac:dyDescent="0.4">
      <c r="A32" s="105" t="s">
        <v>83</v>
      </c>
      <c r="B32" s="70"/>
    </row>
    <row r="33" spans="1:2" ht="15" thickBot="1" x14ac:dyDescent="0.4">
      <c r="A33" s="106" t="s">
        <v>61</v>
      </c>
      <c r="B33" s="120"/>
    </row>
    <row r="34" spans="1:2" ht="15" thickBot="1" x14ac:dyDescent="0.4">
      <c r="A34" s="107" t="s">
        <v>62</v>
      </c>
      <c r="B34" s="70"/>
    </row>
    <row r="35" spans="1:2" ht="15" thickBot="1" x14ac:dyDescent="0.4">
      <c r="A35" s="106" t="s">
        <v>63</v>
      </c>
      <c r="B35" s="120"/>
    </row>
    <row r="36" spans="1:2" ht="15" thickBot="1" x14ac:dyDescent="0.4">
      <c r="A36" s="107" t="s">
        <v>58</v>
      </c>
      <c r="B36" s="70"/>
    </row>
    <row r="37" spans="1:2" ht="15" thickBot="1" x14ac:dyDescent="0.4">
      <c r="A37" s="106" t="s">
        <v>59</v>
      </c>
      <c r="B37" s="120"/>
    </row>
    <row r="38" spans="1:2" ht="15" thickBot="1" x14ac:dyDescent="0.4">
      <c r="A38" s="107" t="s">
        <v>129</v>
      </c>
      <c r="B38" s="70"/>
    </row>
    <row r="39" spans="1:2" ht="15" thickBot="1" x14ac:dyDescent="0.4">
      <c r="A39" s="106" t="s">
        <v>130</v>
      </c>
      <c r="B39" s="120"/>
    </row>
    <row r="40" spans="1:2" ht="15" thickBot="1" x14ac:dyDescent="0.4">
      <c r="A40" s="107" t="s">
        <v>69</v>
      </c>
      <c r="B40" s="70"/>
    </row>
    <row r="41" spans="1:2" ht="15" thickBot="1" x14ac:dyDescent="0.4">
      <c r="A41" s="106" t="s">
        <v>70</v>
      </c>
      <c r="B41" s="120"/>
    </row>
    <row r="42" spans="1:2" ht="15" thickBot="1" x14ac:dyDescent="0.4">
      <c r="A42" s="107" t="s">
        <v>127</v>
      </c>
      <c r="B42" s="70"/>
    </row>
    <row r="43" spans="1:2" ht="15" thickBot="1" x14ac:dyDescent="0.4">
      <c r="A43" s="106" t="s">
        <v>128</v>
      </c>
      <c r="B43" s="120"/>
    </row>
    <row r="44" spans="1:2" ht="15" thickBot="1" x14ac:dyDescent="0.4">
      <c r="A44" s="105" t="s">
        <v>18</v>
      </c>
      <c r="B44" s="70"/>
    </row>
    <row r="45" spans="1:2" ht="15" thickBot="1" x14ac:dyDescent="0.4">
      <c r="A45" s="121" t="s">
        <v>71</v>
      </c>
      <c r="B45" s="120"/>
    </row>
    <row r="46" spans="1:2" ht="15" thickBot="1" x14ac:dyDescent="0.4"/>
    <row r="47" spans="1:2" ht="15" thickBot="1" x14ac:dyDescent="0.4">
      <c r="A47" s="166" t="s">
        <v>2</v>
      </c>
      <c r="B47" s="167"/>
    </row>
    <row r="48" spans="1:2" ht="15" thickBot="1" x14ac:dyDescent="0.4">
      <c r="A48" s="122" t="s">
        <v>29</v>
      </c>
      <c r="B48" s="70"/>
    </row>
    <row r="49" spans="1:2" ht="15" thickBot="1" x14ac:dyDescent="0.4">
      <c r="A49" s="104" t="s">
        <v>30</v>
      </c>
      <c r="B49" s="103"/>
    </row>
    <row r="50" spans="1:2" ht="15" thickBot="1" x14ac:dyDescent="0.4">
      <c r="A50" s="107" t="s">
        <v>72</v>
      </c>
      <c r="B50" s="70"/>
    </row>
    <row r="51" spans="1:2" ht="15" thickBot="1" x14ac:dyDescent="0.4">
      <c r="A51" s="106" t="s">
        <v>73</v>
      </c>
      <c r="B51" s="120"/>
    </row>
    <row r="52" spans="1:2" ht="15" thickBot="1" x14ac:dyDescent="0.4">
      <c r="A52" s="107" t="s">
        <v>78</v>
      </c>
      <c r="B52" s="70"/>
    </row>
    <row r="53" spans="1:2" ht="15" thickBot="1" x14ac:dyDescent="0.4">
      <c r="A53" s="106" t="s">
        <v>79</v>
      </c>
      <c r="B53" s="120"/>
    </row>
    <row r="54" spans="1:2" ht="15" thickBot="1" x14ac:dyDescent="0.4">
      <c r="A54" s="107" t="s">
        <v>74</v>
      </c>
      <c r="B54" s="70"/>
    </row>
    <row r="55" spans="1:2" ht="15" thickBot="1" x14ac:dyDescent="0.4">
      <c r="A55" s="106" t="s">
        <v>75</v>
      </c>
      <c r="B55" s="120"/>
    </row>
    <row r="56" spans="1:2" ht="15" thickBot="1" x14ac:dyDescent="0.4">
      <c r="A56" s="107" t="s">
        <v>80</v>
      </c>
      <c r="B56" s="70"/>
    </row>
    <row r="57" spans="1:2" ht="15" thickBot="1" x14ac:dyDescent="0.4">
      <c r="A57" s="106" t="s">
        <v>81</v>
      </c>
      <c r="B57" s="120"/>
    </row>
    <row r="58" spans="1:2" ht="15" thickBot="1" x14ac:dyDescent="0.4">
      <c r="A58" s="107" t="s">
        <v>76</v>
      </c>
      <c r="B58" s="70"/>
    </row>
    <row r="59" spans="1:2" ht="15" thickBot="1" x14ac:dyDescent="0.4">
      <c r="A59" s="121" t="s">
        <v>77</v>
      </c>
      <c r="B59" s="120"/>
    </row>
    <row r="60" spans="1:2" ht="15" thickBot="1" x14ac:dyDescent="0.4"/>
    <row r="61" spans="1:2" ht="15" thickBot="1" x14ac:dyDescent="0.4">
      <c r="A61" s="166" t="s">
        <v>87</v>
      </c>
      <c r="B61" s="167"/>
    </row>
    <row r="62" spans="1:2" ht="15" thickBot="1" x14ac:dyDescent="0.4">
      <c r="A62" s="122" t="s">
        <v>84</v>
      </c>
      <c r="B62" s="70"/>
    </row>
    <row r="63" spans="1:2" ht="15" thickBot="1" x14ac:dyDescent="0.4">
      <c r="A63" s="104" t="s">
        <v>92</v>
      </c>
      <c r="B63" s="120"/>
    </row>
    <row r="64" spans="1:2" ht="15" thickBot="1" x14ac:dyDescent="0.4">
      <c r="A64" s="122" t="s">
        <v>85</v>
      </c>
      <c r="B64" s="70"/>
    </row>
    <row r="65" spans="1:2" ht="15" thickBot="1" x14ac:dyDescent="0.4">
      <c r="A65" s="157" t="s">
        <v>86</v>
      </c>
      <c r="B65" s="103"/>
    </row>
  </sheetData>
  <mergeCells count="7">
    <mergeCell ref="A61:B61"/>
    <mergeCell ref="A47:B47"/>
    <mergeCell ref="A1:G1"/>
    <mergeCell ref="A3:B3"/>
    <mergeCell ref="A14:B14"/>
    <mergeCell ref="A20:B20"/>
    <mergeCell ref="A27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BAA8-7E5E-C647-913C-E77B160CAF07}">
  <dimension ref="A1:H57"/>
  <sheetViews>
    <sheetView tabSelected="1" topLeftCell="A46" zoomScale="85" zoomScaleNormal="85" workbookViewId="0">
      <selection activeCell="H63" sqref="H63"/>
    </sheetView>
  </sheetViews>
  <sheetFormatPr defaultColWidth="10.90625" defaultRowHeight="14.5" x14ac:dyDescent="0.35"/>
  <cols>
    <col min="1" max="1" width="54.453125" bestFit="1" customWidth="1"/>
    <col min="2" max="2" width="10.453125" customWidth="1"/>
    <col min="3" max="3" width="10.1796875" bestFit="1" customWidth="1"/>
    <col min="4" max="4" width="10.6328125" customWidth="1"/>
    <col min="5" max="5" width="14.453125" bestFit="1" customWidth="1"/>
    <col min="6" max="6" width="10.36328125" customWidth="1"/>
    <col min="7" max="7" width="12" bestFit="1" customWidth="1"/>
  </cols>
  <sheetData>
    <row r="1" spans="1:8" ht="16.5" thickBot="1" x14ac:dyDescent="0.5">
      <c r="A1" s="1" t="s">
        <v>21</v>
      </c>
      <c r="B1" s="200">
        <f>'Input businesscase'!B4</f>
        <v>0</v>
      </c>
      <c r="C1" s="201"/>
      <c r="D1" s="201"/>
      <c r="E1" s="201"/>
      <c r="F1" s="201"/>
      <c r="G1" s="201"/>
      <c r="H1" s="202"/>
    </row>
    <row r="2" spans="1:8" ht="16" x14ac:dyDescent="0.45">
      <c r="A2" s="134" t="s">
        <v>11</v>
      </c>
      <c r="B2" s="93"/>
      <c r="C2" s="94" t="s">
        <v>1</v>
      </c>
      <c r="D2" s="95"/>
      <c r="E2" s="94" t="s">
        <v>32</v>
      </c>
      <c r="F2" s="95"/>
      <c r="G2" s="94" t="s">
        <v>0</v>
      </c>
      <c r="H2" s="96"/>
    </row>
    <row r="3" spans="1:8" ht="16" x14ac:dyDescent="0.45">
      <c r="A3" s="2" t="s">
        <v>7</v>
      </c>
      <c r="B3" s="2"/>
      <c r="C3" s="28">
        <f>'Input businesscase'!B15</f>
        <v>0</v>
      </c>
      <c r="D3" s="29"/>
      <c r="E3" s="30">
        <f>'Input businesscase'!B18</f>
        <v>0</v>
      </c>
      <c r="F3" s="25"/>
      <c r="G3" s="31">
        <f>SUM(C3*E3)</f>
        <v>0</v>
      </c>
      <c r="H3" s="32"/>
    </row>
    <row r="4" spans="1:8" ht="16" x14ac:dyDescent="0.45">
      <c r="A4" s="3" t="s">
        <v>24</v>
      </c>
      <c r="B4" s="3"/>
      <c r="C4" s="33">
        <f>'Input businesscase'!B16</f>
        <v>0</v>
      </c>
      <c r="D4" s="34"/>
      <c r="E4" s="35">
        <f>E3</f>
        <v>0</v>
      </c>
      <c r="F4" s="26"/>
      <c r="G4" s="36">
        <f>SUM(C4*E4)</f>
        <v>0</v>
      </c>
      <c r="H4" s="37"/>
    </row>
    <row r="5" spans="1:8" ht="16" x14ac:dyDescent="0.45">
      <c r="A5" s="2" t="s">
        <v>44</v>
      </c>
      <c r="B5" s="2"/>
      <c r="C5" s="38">
        <f>'Input businesscase'!B19*'Input businesscase'!B17</f>
        <v>0</v>
      </c>
      <c r="D5" s="25"/>
      <c r="E5" s="31">
        <v>0.19</v>
      </c>
      <c r="F5" s="25"/>
      <c r="G5" s="31">
        <f>C5*E5</f>
        <v>0</v>
      </c>
      <c r="H5" s="32"/>
    </row>
    <row r="6" spans="1:8" ht="16.5" thickBot="1" x14ac:dyDescent="0.5">
      <c r="A6" s="11"/>
      <c r="B6" s="203"/>
      <c r="C6" s="204"/>
      <c r="D6" s="204"/>
      <c r="E6" s="204"/>
      <c r="F6" s="69"/>
      <c r="G6" s="12"/>
      <c r="H6" s="39"/>
    </row>
    <row r="7" spans="1:8" ht="16.5" thickTop="1" x14ac:dyDescent="0.45">
      <c r="A7" s="4" t="s">
        <v>31</v>
      </c>
      <c r="B7" s="205"/>
      <c r="C7" s="206"/>
      <c r="D7" s="206"/>
      <c r="E7" s="206"/>
      <c r="F7" s="27"/>
      <c r="G7" s="40">
        <f>SUM(G3:G5)</f>
        <v>0</v>
      </c>
      <c r="H7" s="41"/>
    </row>
    <row r="8" spans="1:8" ht="16" x14ac:dyDescent="0.45">
      <c r="A8" s="5"/>
      <c r="B8" s="42"/>
      <c r="C8" s="43"/>
      <c r="D8" s="25"/>
      <c r="E8" s="44"/>
      <c r="F8" s="199"/>
      <c r="G8" s="199"/>
      <c r="H8" s="32"/>
    </row>
    <row r="9" spans="1:8" ht="16" x14ac:dyDescent="0.45">
      <c r="A9" s="6" t="s">
        <v>88</v>
      </c>
      <c r="B9" s="45"/>
      <c r="C9" s="123">
        <f>'Input businesscase'!B17</f>
        <v>0</v>
      </c>
      <c r="D9" s="68"/>
      <c r="E9" s="8">
        <f>G7</f>
        <v>0</v>
      </c>
      <c r="F9" s="9"/>
      <c r="G9" s="10">
        <f>C9*E9</f>
        <v>0</v>
      </c>
      <c r="H9" s="46"/>
    </row>
    <row r="10" spans="1:8" ht="16.5" thickBot="1" x14ac:dyDescent="0.5">
      <c r="A10" s="135"/>
      <c r="B10" s="136"/>
      <c r="C10" s="137"/>
      <c r="D10" s="138"/>
      <c r="E10" s="139"/>
      <c r="F10" s="124"/>
      <c r="G10" s="125"/>
      <c r="H10" s="126"/>
    </row>
    <row r="11" spans="1:8" ht="16.5" thickBot="1" x14ac:dyDescent="0.5">
      <c r="A11" s="129"/>
      <c r="B11" s="207"/>
      <c r="C11" s="208"/>
      <c r="D11" s="208"/>
      <c r="E11" s="208"/>
      <c r="F11" s="208"/>
      <c r="G11" s="208"/>
      <c r="H11" s="209"/>
    </row>
    <row r="12" spans="1:8" ht="16" x14ac:dyDescent="0.45">
      <c r="A12" s="134" t="s">
        <v>16</v>
      </c>
      <c r="B12" s="93"/>
      <c r="C12" s="94" t="s">
        <v>1</v>
      </c>
      <c r="D12" s="95"/>
      <c r="E12" s="94" t="s">
        <v>32</v>
      </c>
      <c r="F12" s="95"/>
      <c r="G12" s="94" t="s">
        <v>0</v>
      </c>
      <c r="H12" s="96"/>
    </row>
    <row r="13" spans="1:8" ht="16" x14ac:dyDescent="0.45">
      <c r="A13" s="2" t="s">
        <v>7</v>
      </c>
      <c r="B13" s="2"/>
      <c r="C13" s="28">
        <f>'Input businesscase'!B21</f>
        <v>0</v>
      </c>
      <c r="D13" s="29"/>
      <c r="E13" s="30">
        <f>'Input businesscase'!B24</f>
        <v>0</v>
      </c>
      <c r="F13" s="25"/>
      <c r="G13" s="31">
        <f>SUM(C13*E13)</f>
        <v>0</v>
      </c>
      <c r="H13" s="32"/>
    </row>
    <row r="14" spans="1:8" ht="16" x14ac:dyDescent="0.45">
      <c r="A14" s="3" t="s">
        <v>24</v>
      </c>
      <c r="B14" s="3"/>
      <c r="C14" s="33">
        <f>'Input businesscase'!B22</f>
        <v>0</v>
      </c>
      <c r="D14" s="34"/>
      <c r="E14" s="35">
        <f>E13</f>
        <v>0</v>
      </c>
      <c r="F14" s="26"/>
      <c r="G14" s="36">
        <f>SUM(C14*E14)</f>
        <v>0</v>
      </c>
      <c r="H14" s="37"/>
    </row>
    <row r="15" spans="1:8" ht="16" x14ac:dyDescent="0.45">
      <c r="A15" s="2" t="s">
        <v>44</v>
      </c>
      <c r="B15" s="2"/>
      <c r="C15" s="38">
        <f>'Input businesscase'!B23*'Input businesscase'!B25</f>
        <v>0</v>
      </c>
      <c r="D15" s="25"/>
      <c r="E15" s="31">
        <v>0.19</v>
      </c>
      <c r="F15" s="25"/>
      <c r="G15" s="31">
        <f>C15*E15</f>
        <v>0</v>
      </c>
      <c r="H15" s="32"/>
    </row>
    <row r="16" spans="1:8" ht="16.5" thickBot="1" x14ac:dyDescent="0.5">
      <c r="A16" s="11"/>
      <c r="B16" s="203"/>
      <c r="C16" s="204"/>
      <c r="D16" s="204"/>
      <c r="E16" s="204"/>
      <c r="F16" s="69"/>
      <c r="G16" s="12"/>
      <c r="H16" s="39"/>
    </row>
    <row r="17" spans="1:8" ht="16.5" thickTop="1" x14ac:dyDescent="0.45">
      <c r="A17" s="4" t="s">
        <v>45</v>
      </c>
      <c r="B17" s="205"/>
      <c r="C17" s="206"/>
      <c r="D17" s="206"/>
      <c r="E17" s="206"/>
      <c r="F17" s="27"/>
      <c r="G17" s="40">
        <f>SUM(G13:G15)</f>
        <v>0</v>
      </c>
      <c r="H17" s="41"/>
    </row>
    <row r="18" spans="1:8" ht="16" x14ac:dyDescent="0.45">
      <c r="A18" s="5"/>
      <c r="B18" s="42"/>
      <c r="C18" s="43"/>
      <c r="D18" s="25"/>
      <c r="E18" s="44"/>
      <c r="F18" s="199"/>
      <c r="G18" s="199"/>
      <c r="H18" s="32"/>
    </row>
    <row r="19" spans="1:8" ht="16" x14ac:dyDescent="0.45">
      <c r="A19" s="6" t="s">
        <v>89</v>
      </c>
      <c r="B19" s="45"/>
      <c r="C19" s="7">
        <f>'Input businesscase'!B23</f>
        <v>0</v>
      </c>
      <c r="D19" s="68"/>
      <c r="E19" s="8">
        <f>G17</f>
        <v>0</v>
      </c>
      <c r="F19" s="9"/>
      <c r="G19" s="10">
        <f>C19*E19</f>
        <v>0</v>
      </c>
      <c r="H19" s="46"/>
    </row>
    <row r="20" spans="1:8" ht="16.5" thickBot="1" x14ac:dyDescent="0.5">
      <c r="A20" s="135"/>
      <c r="B20" s="136"/>
      <c r="C20" s="137"/>
      <c r="D20" s="138"/>
      <c r="E20" s="139"/>
      <c r="F20" s="124"/>
      <c r="G20" s="125"/>
      <c r="H20" s="126"/>
    </row>
    <row r="21" spans="1:8" ht="16.5" thickBot="1" x14ac:dyDescent="0.5">
      <c r="A21" s="130"/>
      <c r="B21" s="131"/>
      <c r="C21" s="132"/>
      <c r="D21" s="132"/>
      <c r="E21" s="132"/>
      <c r="F21" s="132"/>
      <c r="G21" s="132"/>
      <c r="H21" s="133"/>
    </row>
    <row r="22" spans="1:8" ht="16" x14ac:dyDescent="0.45">
      <c r="A22" s="89" t="s">
        <v>17</v>
      </c>
      <c r="B22" s="93"/>
      <c r="C22" s="94" t="s">
        <v>35</v>
      </c>
      <c r="D22" s="95"/>
      <c r="E22" s="94" t="s">
        <v>32</v>
      </c>
      <c r="F22" s="95"/>
      <c r="G22" s="94" t="s">
        <v>0</v>
      </c>
      <c r="H22" s="96"/>
    </row>
    <row r="23" spans="1:8" ht="16" x14ac:dyDescent="0.45">
      <c r="A23" s="79" t="s">
        <v>90</v>
      </c>
      <c r="B23" s="143"/>
      <c r="C23" s="28">
        <f>'Input businesscase'!B28</f>
        <v>0</v>
      </c>
      <c r="D23" s="29"/>
      <c r="E23" s="30">
        <f>'Input businesscase'!B34</f>
        <v>0</v>
      </c>
      <c r="F23" s="71"/>
      <c r="G23" s="50">
        <f t="shared" ref="G23:G30" si="0">C23*E23</f>
        <v>0</v>
      </c>
      <c r="H23" s="32"/>
    </row>
    <row r="24" spans="1:8" ht="16" x14ac:dyDescent="0.45">
      <c r="A24" s="80" t="s">
        <v>91</v>
      </c>
      <c r="B24" s="144"/>
      <c r="C24" s="33">
        <f>'Input businesscase'!B29</f>
        <v>0</v>
      </c>
      <c r="D24" s="34"/>
      <c r="E24" s="35">
        <f>'Input businesscase'!B35</f>
        <v>0</v>
      </c>
      <c r="F24" s="72"/>
      <c r="G24" s="66">
        <f t="shared" si="0"/>
        <v>0</v>
      </c>
      <c r="H24" s="37"/>
    </row>
    <row r="25" spans="1:8" ht="16" x14ac:dyDescent="0.45">
      <c r="A25" s="90" t="s">
        <v>64</v>
      </c>
      <c r="B25" s="143"/>
      <c r="C25" s="28">
        <f>'Input businesscase'!B30</f>
        <v>0</v>
      </c>
      <c r="D25" s="29"/>
      <c r="E25" s="30">
        <v>0.19</v>
      </c>
      <c r="F25" s="71"/>
      <c r="G25" s="50">
        <f>(C25*E25)*('Input businesscase'!B31)</f>
        <v>0</v>
      </c>
      <c r="H25" s="32"/>
    </row>
    <row r="26" spans="1:8" ht="16" x14ac:dyDescent="0.45">
      <c r="A26" s="91" t="s">
        <v>65</v>
      </c>
      <c r="B26" s="144"/>
      <c r="C26" s="33">
        <f>'Input businesscase'!B33*'Input businesscase'!B32</f>
        <v>0</v>
      </c>
      <c r="D26" s="34"/>
      <c r="E26" s="35">
        <v>0.19</v>
      </c>
      <c r="F26" s="72"/>
      <c r="G26" s="66">
        <f>(C26)*E26*('Input businesscase'!B32)</f>
        <v>0</v>
      </c>
      <c r="H26" s="37"/>
    </row>
    <row r="27" spans="1:8" ht="16" x14ac:dyDescent="0.45">
      <c r="A27" s="79" t="s">
        <v>26</v>
      </c>
      <c r="B27" s="143"/>
      <c r="C27" s="61">
        <f>'Input businesscase'!B36</f>
        <v>0</v>
      </c>
      <c r="D27" s="145"/>
      <c r="E27" s="30">
        <f>'Input businesscase'!B42</f>
        <v>0</v>
      </c>
      <c r="F27" s="48"/>
      <c r="G27" s="50">
        <f t="shared" si="0"/>
        <v>0</v>
      </c>
      <c r="H27" s="32"/>
    </row>
    <row r="28" spans="1:8" ht="16" x14ac:dyDescent="0.45">
      <c r="A28" s="80" t="s">
        <v>27</v>
      </c>
      <c r="B28" s="146"/>
      <c r="C28" s="147">
        <f>'Input businesscase'!B37</f>
        <v>0</v>
      </c>
      <c r="D28" s="148"/>
      <c r="E28" s="149">
        <f>'Input businesscase'!B43</f>
        <v>0</v>
      </c>
      <c r="F28" s="88"/>
      <c r="G28" s="66">
        <f t="shared" si="0"/>
        <v>0</v>
      </c>
      <c r="H28" s="97"/>
    </row>
    <row r="29" spans="1:8" ht="16" x14ac:dyDescent="0.45">
      <c r="A29" s="90" t="s">
        <v>67</v>
      </c>
      <c r="B29" s="150"/>
      <c r="C29" s="151">
        <f>'Input businesscase'!B38*'Input businesscase'!B40</f>
        <v>0</v>
      </c>
      <c r="D29" s="152"/>
      <c r="E29" s="30">
        <v>0.19</v>
      </c>
      <c r="F29" s="100"/>
      <c r="G29" s="50">
        <f t="shared" si="0"/>
        <v>0</v>
      </c>
      <c r="H29" s="101"/>
    </row>
    <row r="30" spans="1:8" ht="16" x14ac:dyDescent="0.45">
      <c r="A30" s="91" t="s">
        <v>68</v>
      </c>
      <c r="B30" s="146"/>
      <c r="C30" s="147">
        <f>'Input businesscase'!B39*'Input businesscase'!B41</f>
        <v>0</v>
      </c>
      <c r="D30" s="148"/>
      <c r="E30" s="35">
        <v>0.19</v>
      </c>
      <c r="F30" s="88"/>
      <c r="G30" s="66">
        <f t="shared" si="0"/>
        <v>0</v>
      </c>
      <c r="H30" s="97"/>
    </row>
    <row r="31" spans="1:8" ht="16" x14ac:dyDescent="0.45">
      <c r="A31" s="79" t="s">
        <v>18</v>
      </c>
      <c r="B31" s="143"/>
      <c r="C31" s="61">
        <f>'Input businesscase'!B44</f>
        <v>0</v>
      </c>
      <c r="D31" s="145"/>
      <c r="E31" s="31">
        <f>'Input businesscase'!B45</f>
        <v>0</v>
      </c>
      <c r="F31" s="48"/>
      <c r="G31" s="31">
        <f>C31*E31</f>
        <v>0</v>
      </c>
      <c r="H31" s="32"/>
    </row>
    <row r="32" spans="1:8" ht="16.5" thickBot="1" x14ac:dyDescent="0.5">
      <c r="A32" s="92"/>
      <c r="B32" s="191"/>
      <c r="C32" s="192"/>
      <c r="D32" s="193"/>
      <c r="E32" s="193"/>
      <c r="F32" s="98"/>
      <c r="G32" s="64"/>
      <c r="H32" s="99"/>
    </row>
    <row r="33" spans="1:8" ht="16.5" thickBot="1" x14ac:dyDescent="0.5">
      <c r="A33" s="135" t="s">
        <v>66</v>
      </c>
      <c r="B33" s="194"/>
      <c r="C33" s="195"/>
      <c r="D33" s="196"/>
      <c r="E33" s="196"/>
      <c r="F33" s="124"/>
      <c r="G33" s="125">
        <f>SUM(G23:G31)</f>
        <v>0</v>
      </c>
      <c r="H33" s="142"/>
    </row>
    <row r="34" spans="1:8" ht="16.5" thickBot="1" x14ac:dyDescent="0.5">
      <c r="A34" s="140"/>
      <c r="B34" s="197"/>
      <c r="C34" s="198"/>
      <c r="D34" s="180"/>
      <c r="E34" s="180"/>
      <c r="F34" s="180"/>
      <c r="G34" s="180"/>
      <c r="H34" s="141"/>
    </row>
    <row r="35" spans="1:8" ht="16.5" thickBot="1" x14ac:dyDescent="0.5">
      <c r="A35" s="127" t="s">
        <v>2</v>
      </c>
      <c r="B35" s="93"/>
      <c r="C35" s="94" t="s">
        <v>3</v>
      </c>
      <c r="D35" s="95"/>
      <c r="E35" s="94" t="s">
        <v>15</v>
      </c>
      <c r="F35" s="95"/>
      <c r="G35" s="94" t="s">
        <v>0</v>
      </c>
      <c r="H35" s="96"/>
    </row>
    <row r="36" spans="1:8" ht="16" x14ac:dyDescent="0.45">
      <c r="A36" s="77" t="s">
        <v>25</v>
      </c>
      <c r="B36" s="2" t="s">
        <v>14</v>
      </c>
      <c r="C36" s="61">
        <f>C52</f>
        <v>0</v>
      </c>
      <c r="D36" s="52"/>
      <c r="E36" s="62">
        <f>'Input businesscase'!B11</f>
        <v>0</v>
      </c>
      <c r="F36" s="48"/>
      <c r="G36" s="181">
        <f>(C36*E36)+(C37*E37)</f>
        <v>0</v>
      </c>
      <c r="H36" s="32"/>
    </row>
    <row r="37" spans="1:8" ht="16" x14ac:dyDescent="0.45">
      <c r="A37" s="78"/>
      <c r="B37" s="3" t="s">
        <v>43</v>
      </c>
      <c r="C37" s="76">
        <f>C54</f>
        <v>0</v>
      </c>
      <c r="D37" s="75"/>
      <c r="E37" s="65">
        <f>'Input businesscase'!B12</f>
        <v>0</v>
      </c>
      <c r="F37" s="75"/>
      <c r="G37" s="181"/>
      <c r="H37" s="37"/>
    </row>
    <row r="38" spans="1:8" ht="16" x14ac:dyDescent="0.45">
      <c r="A38" s="79" t="s">
        <v>29</v>
      </c>
      <c r="B38" s="2"/>
      <c r="C38" s="47">
        <f>'Input businesscase'!B48</f>
        <v>0</v>
      </c>
      <c r="D38" s="48"/>
      <c r="E38" s="49">
        <f>'Input businesscase'!B50</f>
        <v>0</v>
      </c>
      <c r="F38" s="48"/>
      <c r="G38" s="50">
        <f t="shared" ref="G38:G43" si="1">C38*E38</f>
        <v>0</v>
      </c>
      <c r="H38" s="32"/>
    </row>
    <row r="39" spans="1:8" ht="16" x14ac:dyDescent="0.45">
      <c r="A39" s="79" t="s">
        <v>30</v>
      </c>
      <c r="B39" s="2"/>
      <c r="C39" s="47">
        <f>'Input businesscase'!B49</f>
        <v>0</v>
      </c>
      <c r="D39" s="48"/>
      <c r="E39" s="49">
        <f>'Input businesscase'!B51</f>
        <v>0</v>
      </c>
      <c r="F39" s="48"/>
      <c r="G39" s="50">
        <f t="shared" si="1"/>
        <v>0</v>
      </c>
      <c r="H39" s="32"/>
    </row>
    <row r="40" spans="1:8" ht="16" x14ac:dyDescent="0.45">
      <c r="A40" s="80" t="s">
        <v>78</v>
      </c>
      <c r="B40" s="3"/>
      <c r="C40" s="76">
        <f>'Input businesscase'!B52</f>
        <v>0</v>
      </c>
      <c r="D40" s="75"/>
      <c r="E40" s="65">
        <f>'Input businesscase'!B54</f>
        <v>0</v>
      </c>
      <c r="F40" s="75"/>
      <c r="G40" s="66">
        <f t="shared" si="1"/>
        <v>0</v>
      </c>
      <c r="H40" s="37"/>
    </row>
    <row r="41" spans="1:8" ht="16" x14ac:dyDescent="0.45">
      <c r="A41" s="80" t="s">
        <v>79</v>
      </c>
      <c r="B41" s="3"/>
      <c r="C41" s="76">
        <f>'Input businesscase'!B53</f>
        <v>0</v>
      </c>
      <c r="D41" s="75"/>
      <c r="E41" s="65">
        <f>'Input businesscase'!B55</f>
        <v>0</v>
      </c>
      <c r="F41" s="75"/>
      <c r="G41" s="66">
        <f t="shared" si="1"/>
        <v>0</v>
      </c>
      <c r="H41" s="37"/>
    </row>
    <row r="42" spans="1:8" ht="16" x14ac:dyDescent="0.45">
      <c r="A42" s="81" t="s">
        <v>80</v>
      </c>
      <c r="B42" s="2"/>
      <c r="C42" s="47">
        <f>'Input businesscase'!B56</f>
        <v>0</v>
      </c>
      <c r="D42" s="48"/>
      <c r="E42" s="49">
        <f>'Input businesscase'!B58</f>
        <v>0</v>
      </c>
      <c r="F42" s="48"/>
      <c r="G42" s="50">
        <f t="shared" si="1"/>
        <v>0</v>
      </c>
      <c r="H42" s="32"/>
    </row>
    <row r="43" spans="1:8" ht="16" x14ac:dyDescent="0.45">
      <c r="A43" s="81" t="s">
        <v>81</v>
      </c>
      <c r="B43" s="2"/>
      <c r="C43" s="47">
        <f>'Input businesscase'!B57</f>
        <v>0</v>
      </c>
      <c r="D43" s="48"/>
      <c r="E43" s="49">
        <f>'Input businesscase'!B59</f>
        <v>0</v>
      </c>
      <c r="F43" s="48"/>
      <c r="G43" s="50">
        <f t="shared" si="1"/>
        <v>0</v>
      </c>
      <c r="H43" s="32"/>
    </row>
    <row r="44" spans="1:8" ht="16" x14ac:dyDescent="0.45">
      <c r="A44" s="82" t="s">
        <v>4</v>
      </c>
      <c r="B44" s="182"/>
      <c r="C44" s="183"/>
      <c r="D44" s="183"/>
      <c r="E44" s="183"/>
      <c r="F44" s="27"/>
      <c r="G44" s="40">
        <f>SUM(G36:G43)</f>
        <v>0</v>
      </c>
      <c r="H44" s="41"/>
    </row>
    <row r="45" spans="1:8" ht="16" x14ac:dyDescent="0.45">
      <c r="A45" s="83"/>
      <c r="B45" s="184"/>
      <c r="C45" s="185"/>
      <c r="D45" s="185"/>
      <c r="E45" s="185"/>
      <c r="F45" s="185"/>
      <c r="G45" s="185"/>
      <c r="H45" s="51"/>
    </row>
    <row r="46" spans="1:8" ht="16.5" thickBot="1" x14ac:dyDescent="0.5">
      <c r="A46" s="84" t="s">
        <v>19</v>
      </c>
      <c r="B46" s="186"/>
      <c r="C46" s="187"/>
      <c r="D46" s="188"/>
      <c r="E46" s="188"/>
      <c r="F46" s="9"/>
      <c r="G46" s="10">
        <f>SUM(G9,G19,G33,G44)</f>
        <v>0</v>
      </c>
      <c r="H46" s="46"/>
    </row>
    <row r="47" spans="1:8" ht="16" x14ac:dyDescent="0.45">
      <c r="A47" s="13"/>
      <c r="B47" s="189"/>
      <c r="C47" s="190"/>
      <c r="D47" s="190"/>
      <c r="E47" s="190"/>
      <c r="F47" s="190"/>
      <c r="G47" s="190"/>
      <c r="H47" s="53"/>
    </row>
    <row r="48" spans="1:8" ht="16.5" thickBot="1" x14ac:dyDescent="0.5">
      <c r="A48" s="16" t="s">
        <v>5</v>
      </c>
      <c r="B48" s="16"/>
      <c r="C48" s="14">
        <v>0.05</v>
      </c>
      <c r="D48" s="18"/>
      <c r="E48" s="15"/>
      <c r="F48" s="18"/>
      <c r="G48" s="87">
        <f>C48*G46</f>
        <v>0</v>
      </c>
      <c r="H48" s="54"/>
    </row>
    <row r="49" spans="1:8" ht="17" thickTop="1" thickBot="1" x14ac:dyDescent="0.5">
      <c r="A49" s="24" t="s">
        <v>6</v>
      </c>
      <c r="B49" s="178"/>
      <c r="C49" s="179"/>
      <c r="D49" s="179"/>
      <c r="E49" s="179"/>
      <c r="F49" s="124"/>
      <c r="G49" s="125">
        <f>G46+G48</f>
        <v>0</v>
      </c>
      <c r="H49" s="126"/>
    </row>
    <row r="50" spans="1:8" ht="16.5" thickBot="1" x14ac:dyDescent="0.5">
      <c r="A50" s="67"/>
      <c r="B50" s="174"/>
      <c r="C50" s="175"/>
      <c r="D50" s="175"/>
      <c r="E50" s="175"/>
      <c r="F50" s="175"/>
      <c r="G50" s="175"/>
      <c r="H50" s="55"/>
    </row>
    <row r="51" spans="1:8" ht="16.5" thickBot="1" x14ac:dyDescent="0.5">
      <c r="A51" s="23" t="s">
        <v>8</v>
      </c>
      <c r="B51" s="56"/>
      <c r="C51" s="128" t="s">
        <v>20</v>
      </c>
      <c r="D51" s="20"/>
      <c r="E51" s="128" t="s">
        <v>28</v>
      </c>
      <c r="F51" s="20"/>
      <c r="G51" s="128" t="s">
        <v>0</v>
      </c>
      <c r="H51" s="57"/>
    </row>
    <row r="52" spans="1:8" ht="16.5" thickBot="1" x14ac:dyDescent="0.5">
      <c r="A52" s="19" t="s">
        <v>9</v>
      </c>
      <c r="B52" s="58"/>
      <c r="C52" s="153">
        <f>'Input businesscase'!B6</f>
        <v>0</v>
      </c>
      <c r="D52" s="153"/>
      <c r="E52" s="21">
        <f>'Input businesscase'!B10</f>
        <v>0</v>
      </c>
      <c r="F52" s="153"/>
      <c r="G52" s="22">
        <f>(E52*C52)*('Input businesscase'!B62+'Input businesscase'!B63)</f>
        <v>0</v>
      </c>
      <c r="H52" s="59"/>
    </row>
    <row r="53" spans="1:8" ht="16.5" thickBot="1" x14ac:dyDescent="0.5">
      <c r="A53" s="19" t="s">
        <v>38</v>
      </c>
      <c r="B53" s="58"/>
      <c r="C53" s="153">
        <f>'Input businesscase'!B6</f>
        <v>0</v>
      </c>
      <c r="D53" s="153"/>
      <c r="E53" s="21">
        <f>'Input businesscase'!B8</f>
        <v>0</v>
      </c>
      <c r="F53" s="153"/>
      <c r="G53" s="22">
        <f>E53*C53</f>
        <v>0</v>
      </c>
      <c r="H53" s="59"/>
    </row>
    <row r="54" spans="1:8" ht="16.5" thickBot="1" x14ac:dyDescent="0.5">
      <c r="A54" s="19" t="s">
        <v>37</v>
      </c>
      <c r="B54" s="58"/>
      <c r="C54" s="153">
        <f>businesscase!B4</f>
        <v>0</v>
      </c>
      <c r="D54" s="153"/>
      <c r="E54" s="63">
        <f>'Input businesscase'!B7</f>
        <v>0</v>
      </c>
      <c r="F54" s="153"/>
      <c r="G54" s="22">
        <f>C54*E54</f>
        <v>0</v>
      </c>
      <c r="H54" s="59"/>
    </row>
    <row r="55" spans="1:8" ht="16.5" thickBot="1" x14ac:dyDescent="0.5">
      <c r="A55" s="19" t="s">
        <v>12</v>
      </c>
      <c r="B55" s="73"/>
      <c r="C55" s="153">
        <f>C52+C54</f>
        <v>0</v>
      </c>
      <c r="D55" s="153"/>
      <c r="E55" s="21">
        <f>'Input businesscase'!B9</f>
        <v>0</v>
      </c>
      <c r="F55" s="153"/>
      <c r="G55" s="22">
        <f>C55*E55</f>
        <v>0</v>
      </c>
      <c r="H55" s="59"/>
    </row>
    <row r="56" spans="1:8" ht="16.5" thickBot="1" x14ac:dyDescent="0.5">
      <c r="A56" s="23" t="s">
        <v>10</v>
      </c>
      <c r="B56" s="85"/>
      <c r="C56" s="20"/>
      <c r="D56" s="20"/>
      <c r="E56" s="20"/>
      <c r="F56" s="20"/>
      <c r="G56" s="86">
        <f>SUM(G52:G55)</f>
        <v>0</v>
      </c>
      <c r="H56" s="57"/>
    </row>
    <row r="57" spans="1:8" ht="16.5" thickBot="1" x14ac:dyDescent="0.5">
      <c r="A57" s="17" t="s">
        <v>13</v>
      </c>
      <c r="B57" s="74"/>
      <c r="C57" s="176"/>
      <c r="D57" s="176"/>
      <c r="E57" s="176"/>
      <c r="F57" s="177">
        <f>G56-G49</f>
        <v>0</v>
      </c>
      <c r="G57" s="177"/>
      <c r="H57" s="60"/>
    </row>
  </sheetData>
  <mergeCells count="37">
    <mergeCell ref="F18:G18"/>
    <mergeCell ref="B1:H1"/>
    <mergeCell ref="B6:C6"/>
    <mergeCell ref="D6:E6"/>
    <mergeCell ref="B7:C7"/>
    <mergeCell ref="D7:E7"/>
    <mergeCell ref="F8:G8"/>
    <mergeCell ref="B11:H11"/>
    <mergeCell ref="B16:C16"/>
    <mergeCell ref="D16:E16"/>
    <mergeCell ref="B17:C17"/>
    <mergeCell ref="D17:E17"/>
    <mergeCell ref="B32:C32"/>
    <mergeCell ref="D32:E32"/>
    <mergeCell ref="B33:C33"/>
    <mergeCell ref="D33:E33"/>
    <mergeCell ref="B34:C34"/>
    <mergeCell ref="D34:E34"/>
    <mergeCell ref="B49:C49"/>
    <mergeCell ref="D49:E49"/>
    <mergeCell ref="F34:G34"/>
    <mergeCell ref="G36:G37"/>
    <mergeCell ref="B44:C44"/>
    <mergeCell ref="D44:E44"/>
    <mergeCell ref="B45:C45"/>
    <mergeCell ref="D45:E45"/>
    <mergeCell ref="F45:G45"/>
    <mergeCell ref="B46:C46"/>
    <mergeCell ref="D46:E46"/>
    <mergeCell ref="B47:C47"/>
    <mergeCell ref="D47:E47"/>
    <mergeCell ref="F47:G47"/>
    <mergeCell ref="B50:C50"/>
    <mergeCell ref="D50:E50"/>
    <mergeCell ref="F50:G50"/>
    <mergeCell ref="C57:E57"/>
    <mergeCell ref="F57:G5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e1c271-ac0c-4389-b598-a6d0635a2ceb">
      <Terms xmlns="http://schemas.microsoft.com/office/infopath/2007/PartnerControls"/>
    </lcf76f155ced4ddcb4097134ff3c332f>
    <TaxCatchAll xmlns="f7f3e969-4f91-4b0c-9ef5-4faff44f0f6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C508D13A65846B49217F5FA7D6572" ma:contentTypeVersion="17" ma:contentTypeDescription="Een nieuw document maken." ma:contentTypeScope="" ma:versionID="b0532a7c99d8582e08f308f2bac95aaf">
  <xsd:schema xmlns:xsd="http://www.w3.org/2001/XMLSchema" xmlns:xs="http://www.w3.org/2001/XMLSchema" xmlns:p="http://schemas.microsoft.com/office/2006/metadata/properties" xmlns:ns2="6fe1c271-ac0c-4389-b598-a6d0635a2ceb" xmlns:ns3="f7f3e969-4f91-4b0c-9ef5-4faff44f0f6c" targetNamespace="http://schemas.microsoft.com/office/2006/metadata/properties" ma:root="true" ma:fieldsID="9a7cdcc80971eb0bb41971fc5242f9e7" ns2:_="" ns3:_="">
    <xsd:import namespace="6fe1c271-ac0c-4389-b598-a6d0635a2ceb"/>
    <xsd:import namespace="f7f3e969-4f91-4b0c-9ef5-4faff44f0f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1c271-ac0c-4389-b598-a6d0635a2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09b2e1ac-94c0-419a-94d0-c399bcdcca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3e969-4f91-4b0c-9ef5-4faff44f0f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72dae81-75d2-416d-8695-686b3b2cf367}" ma:internalName="TaxCatchAll" ma:showField="CatchAllData" ma:web="f7f3e969-4f91-4b0c-9ef5-4faff44f0f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2DFDA-F106-4A51-A7D4-E55B8591CB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25631-54C5-4E9C-BFF0-FC3314A93AC6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94771cea-be60-4cd8-9a8f-b06c7302255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ad884b-375d-4602-aaa9-f2589a86c323"/>
    <ds:schemaRef ds:uri="6fe1c271-ac0c-4389-b598-a6d0635a2ceb"/>
    <ds:schemaRef ds:uri="f7f3e969-4f91-4b0c-9ef5-4faff44f0f6c"/>
  </ds:schemaRefs>
</ds:datastoreItem>
</file>

<file path=customXml/itemProps3.xml><?xml version="1.0" encoding="utf-8"?>
<ds:datastoreItem xmlns:ds="http://schemas.openxmlformats.org/officeDocument/2006/customXml" ds:itemID="{904F4D61-82FB-49FB-ADB6-35CF0BA79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1c271-ac0c-4389-b598-a6d0635a2ceb"/>
    <ds:schemaRef ds:uri="f7f3e969-4f91-4b0c-9ef5-4faff44f0f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Toelichting</vt:lpstr>
      <vt:lpstr>Input businesscase</vt:lpstr>
      <vt:lpstr>businesscase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Karlijn Westerman</dc:creator>
  <cp:keywords/>
  <dc:description/>
  <cp:lastModifiedBy>Marit van Genderen</cp:lastModifiedBy>
  <cp:revision/>
  <dcterms:created xsi:type="dcterms:W3CDTF">2021-06-29T09:17:40Z</dcterms:created>
  <dcterms:modified xsi:type="dcterms:W3CDTF">2022-07-26T13:18:02Z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0x01010091DC508D13A65846B49217F5FA7D6572</vt:lpwstr>
  </property>
</Properties>
</file>